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23520" windowHeight="8595" activeTab="0"/>
  </bookViews>
  <sheets>
    <sheet name="приложение 1 вода" sheetId="1" r:id="rId1"/>
    <sheet name="приложение 2 вода" sheetId="2" r:id="rId2"/>
    <sheet name="приложение 3 вода" sheetId="3" r:id="rId3"/>
  </sheets>
  <externalReferences>
    <externalReference r:id="rId6"/>
    <externalReference r:id="rId7"/>
  </externalReferences>
  <definedNames>
    <definedName name="CALC_IDENTIFIER">'[1]TECHSHEET'!$E$20</definedName>
    <definedName name="mo">'[1]Список организаций'!$J$7</definedName>
    <definedName name="TARIFF_SETUP_METHOD_CODE">'[1]TECHSHEET'!$E$44</definedName>
    <definedName name="TEMPLATE_CLAIM">'[2]TECHSHEET'!$E$34</definedName>
    <definedName name="TEMPLATE_SPHERE">'[1]TECHSHEET'!$E$6</definedName>
  </definedNames>
  <calcPr fullCalcOnLoad="1"/>
</workbook>
</file>

<file path=xl/sharedStrings.xml><?xml version="1.0" encoding="utf-8"?>
<sst xmlns="http://schemas.openxmlformats.org/spreadsheetml/2006/main" count="431" uniqueCount="354">
  <si>
    <t>№ п/п</t>
  </si>
  <si>
    <t>Наименование показателя</t>
  </si>
  <si>
    <t>Является ли организация плательщиком НДС</t>
  </si>
  <si>
    <t>Всего</t>
  </si>
  <si>
    <t>1</t>
  </si>
  <si>
    <t>1.1</t>
  </si>
  <si>
    <t>Объём, на который рассчитана надбавка к тарифу на услуги (тыс. куб.м)</t>
  </si>
  <si>
    <t>2</t>
  </si>
  <si>
    <t>Себестоимость</t>
  </si>
  <si>
    <t>2.1</t>
  </si>
  <si>
    <t>Энергия, в том числе:</t>
  </si>
  <si>
    <t>2.1.1</t>
  </si>
  <si>
    <t>Электрическая энергия</t>
  </si>
  <si>
    <t>2.1.1.0.1</t>
  </si>
  <si>
    <t>объём энергии (тыс.кВт*ч)</t>
  </si>
  <si>
    <t>2.1.1.0.2</t>
  </si>
  <si>
    <t>объём заявленной мощности (МВт)</t>
  </si>
  <si>
    <t>2.1.1.1.1</t>
  </si>
  <si>
    <t>энергия НН (0,4 кВ и ниже)</t>
  </si>
  <si>
    <t>2.1.1.1.1.1</t>
  </si>
  <si>
    <t>тариф на энергию (руб./кВт*ч)</t>
  </si>
  <si>
    <t>2.1.1.1.1.2</t>
  </si>
  <si>
    <t>2.1.1.1.2</t>
  </si>
  <si>
    <t>заявленная мощность по НН (0,4 кВ и ниже)</t>
  </si>
  <si>
    <t>2.1.1.1.2.1</t>
  </si>
  <si>
    <t>тариф на заявленную мощность (руб./кВт*мес)</t>
  </si>
  <si>
    <t>2.1.1.1.2.2</t>
  </si>
  <si>
    <t>годовой объём мощности (МВт)</t>
  </si>
  <si>
    <t>2.1.1.2.1</t>
  </si>
  <si>
    <t>энергия СН 2 (1-20 кВ)</t>
  </si>
  <si>
    <t>2.1.1.2.1.1</t>
  </si>
  <si>
    <t>2.1.1.2.1.2</t>
  </si>
  <si>
    <t>2.1.1.2.2</t>
  </si>
  <si>
    <t>заявленная мощность по СН 2 (1-20 кВ)</t>
  </si>
  <si>
    <t>2.1.1.2.2.1</t>
  </si>
  <si>
    <t>2.1.1.2.2.2</t>
  </si>
  <si>
    <t>2.1.1.3.1</t>
  </si>
  <si>
    <t>энергия СН 1 (35 кВ)</t>
  </si>
  <si>
    <t>2.1.1.3.1.1</t>
  </si>
  <si>
    <t>2.1.1.3.1.2</t>
  </si>
  <si>
    <t>2.1.1.3.2</t>
  </si>
  <si>
    <t>заявленная мощность по СН 1 (35 кВ)</t>
  </si>
  <si>
    <t>2.1.1.3.2.1</t>
  </si>
  <si>
    <t>2.1.1.3.2.2</t>
  </si>
  <si>
    <t>2.1.1.4.1</t>
  </si>
  <si>
    <t>энергия ВН (110 кВ и выше)</t>
  </si>
  <si>
    <t>2.1.1.4.1.1</t>
  </si>
  <si>
    <t>2.1.1.4.1.2</t>
  </si>
  <si>
    <t>2.1.1.4.2</t>
  </si>
  <si>
    <t>заявленная мощность по ВН (110 кВ и выше)</t>
  </si>
  <si>
    <t>2.1.1.4.2.1</t>
  </si>
  <si>
    <t>2.1.1.4.2.2</t>
  </si>
  <si>
    <t>2.1.2</t>
  </si>
  <si>
    <t>Тепловая энергия</t>
  </si>
  <si>
    <t>2.2</t>
  </si>
  <si>
    <t>Реагенты</t>
  </si>
  <si>
    <t>2.3</t>
  </si>
  <si>
    <t>Амортизация</t>
  </si>
  <si>
    <t>2.4</t>
  </si>
  <si>
    <t>Аренда основного оборудования</t>
  </si>
  <si>
    <t>2.4.1</t>
  </si>
  <si>
    <t>по договорам лизинга</t>
  </si>
  <si>
    <t>2.4.2</t>
  </si>
  <si>
    <t>по концессионным соглашениям</t>
  </si>
  <si>
    <t>2.4.3</t>
  </si>
  <si>
    <t>иное</t>
  </si>
  <si>
    <t>2.5</t>
  </si>
  <si>
    <t>Текущий ремонт и техническое обслуживание</t>
  </si>
  <si>
    <t>2.6</t>
  </si>
  <si>
    <t>Капитальный ремонт</t>
  </si>
  <si>
    <t>2.7</t>
  </si>
  <si>
    <t>Затраты на оплату труда</t>
  </si>
  <si>
    <t>2.7.0.1</t>
  </si>
  <si>
    <t>Справочно: среднемесячная оплата труда в целом по организации (руб.)</t>
  </si>
  <si>
    <t>2.7.0.2</t>
  </si>
  <si>
    <t>Справочно: численность персонала в целом по организации, ед.</t>
  </si>
  <si>
    <t>2.7.0.3</t>
  </si>
  <si>
    <t>Минимальный размер оплаты труда в целом по организации, руб./мес.</t>
  </si>
  <si>
    <t>2.7.1</t>
  </si>
  <si>
    <t>оплата труда основных производственных рабочих</t>
  </si>
  <si>
    <t>2.7.1.1</t>
  </si>
  <si>
    <t>среднемесячная оплата труда основных производственных рабочих (руб.)</t>
  </si>
  <si>
    <t>2.7.1.2</t>
  </si>
  <si>
    <t>численность основного производственного персонала, относимого на регулируемый вид деятельности, ед.</t>
  </si>
  <si>
    <t>2.7.1.3</t>
  </si>
  <si>
    <t>Тарифная ставка рабочего 1-го разряда, руб./мес.</t>
  </si>
  <si>
    <t>2.7.1.4</t>
  </si>
  <si>
    <t>Базовая тарифная ставка рабочего 1-го разряда, руб./мес.</t>
  </si>
  <si>
    <t>2.7.1.5</t>
  </si>
  <si>
    <t>Минимальная тарифная ставка рабочего 1-го разряда, руб./мес.</t>
  </si>
  <si>
    <t>2.7.2</t>
  </si>
  <si>
    <t>оплата труда ремонтного персонала</t>
  </si>
  <si>
    <t>2.7.2.1</t>
  </si>
  <si>
    <t>среднемесячная оплата труда ремонтного персонала (руб.)</t>
  </si>
  <si>
    <t>2.7.2.2</t>
  </si>
  <si>
    <t>численность ремонтного персонала, относимого на регулируемый вид деятельности, ед.</t>
  </si>
  <si>
    <t>2.7.2.3</t>
  </si>
  <si>
    <t>2.7.2.4</t>
  </si>
  <si>
    <t>2.7.2.5</t>
  </si>
  <si>
    <t>2.7.3</t>
  </si>
  <si>
    <t>оплата труда цехового персонала</t>
  </si>
  <si>
    <t>2.7.3.1</t>
  </si>
  <si>
    <t>среднемесячная оплата труда цехового персонала (руб.)</t>
  </si>
  <si>
    <t>2.7.3.2</t>
  </si>
  <si>
    <t>численность цехового персонала, относимого на регулируемый вид деятельности, ед.</t>
  </si>
  <si>
    <t>2.7.4</t>
  </si>
  <si>
    <t>оплата труда АУП</t>
  </si>
  <si>
    <t>2.7.4.1</t>
  </si>
  <si>
    <t>среднемесячная оплата труда АУП (руб.)</t>
  </si>
  <si>
    <t>2.7.4.2</t>
  </si>
  <si>
    <t>численность АУП, относимого на регулируемый вид деятельности, ед.</t>
  </si>
  <si>
    <t>2.7.5</t>
  </si>
  <si>
    <t>заработная плата прочего персонала, относимого на регулируемый вид деятельности</t>
  </si>
  <si>
    <t>2.7.5.1</t>
  </si>
  <si>
    <t>среднемесячная оплата труда прочего персонала, относимого на регулируемый вид деятельности (руб.)</t>
  </si>
  <si>
    <t>2.7.5.2</t>
  </si>
  <si>
    <t>численность прочего персонала, относимого на регулируемый вид деятельности, ед.</t>
  </si>
  <si>
    <t>2.8</t>
  </si>
  <si>
    <t>Отчисления на социальные нужды, в том числе</t>
  </si>
  <si>
    <t>2.8.1</t>
  </si>
  <si>
    <t>отчисления на соц. нужды от заработной платы основных производственных рабочих</t>
  </si>
  <si>
    <t>2.8.2</t>
  </si>
  <si>
    <t>отчисления на соц. нужды от заработной платы ремонтного персонала</t>
  </si>
  <si>
    <t>2.8.3</t>
  </si>
  <si>
    <t>отчисления на соц. нужды от заработной платы цехового персонала</t>
  </si>
  <si>
    <t>2.8.4</t>
  </si>
  <si>
    <t>отчисления на соц. нужды от заработной платы АУП</t>
  </si>
  <si>
    <t>2.8.5</t>
  </si>
  <si>
    <t>отчисления на соц. нужды от заработной платы прочего персонала</t>
  </si>
  <si>
    <t>2.10</t>
  </si>
  <si>
    <t>2.11</t>
  </si>
  <si>
    <t>2.12</t>
  </si>
  <si>
    <t>2.13</t>
  </si>
  <si>
    <t>Расходы по сомнительным долгам</t>
  </si>
  <si>
    <t>2.13.1</t>
  </si>
  <si>
    <t>безнадежная дебиторская задолженность</t>
  </si>
  <si>
    <t>2.13.2</t>
  </si>
  <si>
    <t>резерв для погашения сомнительных долгов</t>
  </si>
  <si>
    <t>2.14</t>
  </si>
  <si>
    <t>Расходы по проведению аварийно-восстановительных работ</t>
  </si>
  <si>
    <t>2.15</t>
  </si>
  <si>
    <t>Цеховые расходы  (за исключением затрат на оплату труда)</t>
  </si>
  <si>
    <t>2.16</t>
  </si>
  <si>
    <t>Общеэксплуатационные расходы (за исключением затрат на оплату труда)</t>
  </si>
  <si>
    <t>2.17</t>
  </si>
  <si>
    <t>Прочие прямые расходы, в том числе</t>
  </si>
  <si>
    <t>2.17.1</t>
  </si>
  <si>
    <t>Плата за выбросы загрязняющих веществ</t>
  </si>
  <si>
    <t>2.17.2</t>
  </si>
  <si>
    <t>Приобретение инвентаря (в том числе, канцтоваров)</t>
  </si>
  <si>
    <t>2.17.3</t>
  </si>
  <si>
    <t>Услуги связи</t>
  </si>
  <si>
    <t>2.17.4</t>
  </si>
  <si>
    <t>Лицензирование</t>
  </si>
  <si>
    <t>2.17.5</t>
  </si>
  <si>
    <t>Обучение персонала</t>
  </si>
  <si>
    <t>2.17.6</t>
  </si>
  <si>
    <t>Страхование</t>
  </si>
  <si>
    <t>2.17.7</t>
  </si>
  <si>
    <t xml:space="preserve">Охрана труда </t>
  </si>
  <si>
    <t>2.17.8</t>
  </si>
  <si>
    <t>Расходы на ГСМ (и/или расходы на аренду спецтехники)</t>
  </si>
  <si>
    <t>2.17.9</t>
  </si>
  <si>
    <t>Другие прочие прямые расходы</t>
  </si>
  <si>
    <t>2.18</t>
  </si>
  <si>
    <t>Налоги и сборы, включаемые в себестоимость продукции, в том числе:</t>
  </si>
  <si>
    <t>2.18.1</t>
  </si>
  <si>
    <t>налог на землю</t>
  </si>
  <si>
    <t>2.18.2</t>
  </si>
  <si>
    <t>налог на воду</t>
  </si>
  <si>
    <t>2.18.3</t>
  </si>
  <si>
    <t>налог на имущество</t>
  </si>
  <si>
    <t>2.18.4</t>
  </si>
  <si>
    <t>единый налог, уплачиваемый организацией, применяющей упрощенную систему налогообложения</t>
  </si>
  <si>
    <t>2.18.5</t>
  </si>
  <si>
    <t>транспортный налог</t>
  </si>
  <si>
    <t>Всего по организации</t>
  </si>
  <si>
    <t>с 01.01.2012 по 30.06.2012</t>
  </si>
  <si>
    <t>с 01.07.2012 по 31.08.2012</t>
  </si>
  <si>
    <t>с 01.09.2012 по 31.12.2012</t>
  </si>
  <si>
    <t>Хозяйственные нужды предприятия</t>
  </si>
  <si>
    <t>Финансируемые из бюджетов всех уровней</t>
  </si>
  <si>
    <t>Население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</si>
  <si>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</si>
  <si>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</si>
  <si>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</si>
  <si>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</si>
  <si>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</si>
  <si>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</si>
  <si>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</si>
  <si>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</si>
  <si>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</si>
  <si>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</si>
  <si>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</si>
  <si>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том числе по периодам</t>
  </si>
  <si>
    <t>январь</t>
  </si>
  <si>
    <t>итого</t>
  </si>
  <si>
    <t>Населенный пункт</t>
  </si>
  <si>
    <t>Период</t>
  </si>
  <si>
    <t>Объем потребленной электроэнергии</t>
  </si>
  <si>
    <t>Удельный расход электроэнергии</t>
  </si>
  <si>
    <t>Необходимо указывать значения по периодам</t>
  </si>
  <si>
    <t>Вид товара</t>
  </si>
  <si>
    <t xml:space="preserve">Поднято воды </t>
  </si>
  <si>
    <t>Получено воды со стороны</t>
  </si>
  <si>
    <t>Пропущено воды через очистные сооружения (справочно)</t>
  </si>
  <si>
    <t>Подано воды в сеть</t>
  </si>
  <si>
    <t xml:space="preserve">Потери воды </t>
  </si>
  <si>
    <t>Отпущено воды, всего</t>
  </si>
  <si>
    <t>Расход воды на нужды предприятия</t>
  </si>
  <si>
    <t>Отпущено воды другим водопроводам</t>
  </si>
  <si>
    <t xml:space="preserve">Отпущено воды по категориям потребителей  </t>
  </si>
  <si>
    <t>Объём реализации воды питьевого качества по приборам учёта</t>
  </si>
  <si>
    <t>Объём реализации воды питьевого качества по нормативам</t>
  </si>
  <si>
    <t>Всего, в т.ч.</t>
  </si>
  <si>
    <t>на очистные сооружения</t>
  </si>
  <si>
    <t>на промывку сетей</t>
  </si>
  <si>
    <t>прочие</t>
  </si>
  <si>
    <t>Прочие потребители</t>
  </si>
  <si>
    <t>Объём отпуска воды (тыс. куб.м)</t>
  </si>
  <si>
    <t>2.9</t>
  </si>
  <si>
    <t>Покупная вода</t>
  </si>
  <si>
    <t>2.9.1</t>
  </si>
  <si>
    <t>тариф (руб./куб.м)</t>
  </si>
  <si>
    <t>2.9.2</t>
  </si>
  <si>
    <t>объём (тыс. куб.м)</t>
  </si>
  <si>
    <t>2.9.3</t>
  </si>
  <si>
    <t>покупка потерь</t>
  </si>
  <si>
    <t>Услуги по транспортированию неочищенной воды, оказываемые сторонними организациями</t>
  </si>
  <si>
    <t>Услуги холодного водоснабжения по очистке воды, оказываемые сторонними организациями</t>
  </si>
  <si>
    <t>Услуги холодного водоснабжения по транспортированию воды, оказываемые сторонними организациями</t>
  </si>
  <si>
    <t>Наименование организации (населенный пункт, МО)</t>
  </si>
  <si>
    <t>3</t>
  </si>
  <si>
    <t>Полученная прибыль от реализации</t>
  </si>
  <si>
    <t>3.1</t>
  </si>
  <si>
    <t xml:space="preserve">Прибыль на развитие производства , в том числе </t>
  </si>
  <si>
    <t>3.1.1</t>
  </si>
  <si>
    <t>прибыль на капитальные вложения</t>
  </si>
  <si>
    <t>3.2</t>
  </si>
  <si>
    <t>Прибыль на социальное развитие</t>
  </si>
  <si>
    <t>3.3</t>
  </si>
  <si>
    <t>Прибыль на поощрение</t>
  </si>
  <si>
    <t>3.4</t>
  </si>
  <si>
    <t>Прибыль на прочие цели</t>
  </si>
  <si>
    <t>3.5</t>
  </si>
  <si>
    <t>Налоги, сборы, платежи - всего, в том числе:</t>
  </si>
  <si>
    <t>3.5.1</t>
  </si>
  <si>
    <t xml:space="preserve">Налог на прибыль, в том числе </t>
  </si>
  <si>
    <t>3.5.1.1</t>
  </si>
  <si>
    <t>налог от капитальных вложений</t>
  </si>
  <si>
    <t>3.5.2</t>
  </si>
  <si>
    <t>Другие налоги</t>
  </si>
  <si>
    <t>Убыток</t>
  </si>
  <si>
    <t>Финансовые средства на финансирование инвестиционной программы</t>
  </si>
  <si>
    <t>Объём дотаций из всех уровней бюджета</t>
  </si>
  <si>
    <t>Объём реализации потребителям, по которому осуществлялись расчёты с учётом надбавки к тарифу (куб.м)</t>
  </si>
  <si>
    <t>Инвестиционная надбавка, без НДС (руб./куб.м)</t>
  </si>
  <si>
    <t>Инвестиционная надбавка, с НДС (руб./куб.м)</t>
  </si>
  <si>
    <t>Потери</t>
  </si>
  <si>
    <t>Принято воды для передачи</t>
  </si>
  <si>
    <t>Передано на нужды организации</t>
  </si>
  <si>
    <t>Организациям-перепродавцам</t>
  </si>
  <si>
    <t>Бюджетные потребители</t>
  </si>
  <si>
    <t>Отпуск воды</t>
  </si>
  <si>
    <t>Приложение 1</t>
  </si>
  <si>
    <t>заполнению подлежат ячейки, отмеченные желтым цветом</t>
  </si>
  <si>
    <t>если организация применяет ОСН, выбрать "да", если организация применяет УСН, выбрать "нет"</t>
  </si>
  <si>
    <t>Примечание</t>
  </si>
  <si>
    <t>Затраты на электроэнергию по объектам регулируемой деятельности по указанному уровню напряжения</t>
  </si>
  <si>
    <t>средняя величина тарифа на электроэнергию за 2012 год по объектам регулируемой деятельности  по данному уровню напряжения</t>
  </si>
  <si>
    <t>Затраты на заявленную мощность по объектам регулируемой деятельности по указанному уровню напряжения</t>
  </si>
  <si>
    <t>средняя величина тарифа на заявленную мощность за 2012 год по объектам регулируемой деятельности  по данному уровню напряжения</t>
  </si>
  <si>
    <t>расходы на  тепловую энергию на технологические цели - хозяйственные нужды (обогрев, освещение зданий, сооружений  и т.п.)</t>
  </si>
  <si>
    <t>по договорам не являющимися концессионными соглашениями и договорами лизинга (прочие договоры аренды)</t>
  </si>
  <si>
    <t>расходы на оплату труда в целом по организации по регулируемому виду деятельности</t>
  </si>
  <si>
    <t>Величина оплаты труда работника организации по регулируемой деятельности из численности по стр. 2.7.0.2 с наименьшим тарифным разрядом (окладом)</t>
  </si>
  <si>
    <t xml:space="preserve">Затраты на оплату труда производственного персонала </t>
  </si>
  <si>
    <t>величина тарифной ставки рабочего 1 разряда по приказу организации на регулируемый период по данной категории производственного персонала</t>
  </si>
  <si>
    <t>величина тарифной ставки рабочего 1 разряда, согласованная органом регулирования в расчете тарифа на услуги с учетом отраслевого коэффициента в регулируемом периоде</t>
  </si>
  <si>
    <t>величина тарифной ставки рабочего 1 разряда, согласованная органом регулирования в расчете тарифа на услуги без учета отраслевого коэффициента в регулируемом периоде</t>
  </si>
  <si>
    <t xml:space="preserve">затраты на оплату труда ремонтного  персонала, распределяемые на регулируемый вид деятельности (в случае, если указанные затраты не отражены по строке 2.7.1. "Оплата труда основных производственных рабочих" </t>
  </si>
  <si>
    <t xml:space="preserve">затраты на оплату труда цехового персонала, распределяемые на регулируемый вид деятельности (в случае, если указанные затраты не отражены по строке 2.7.1. "Оплата труда основных производственных рабочих" </t>
  </si>
  <si>
    <t>затраты на оплату труда АУП, занятого в регулируемой деятельности</t>
  </si>
  <si>
    <t>фактическая среднесписочная численность  АУП, осуществляемой управление и организацию регулируемой деятельности</t>
  </si>
  <si>
    <t xml:space="preserve">затраты на оплату труда прочего персонала, распределяемые на регулируемый вид деятельности (в случае, если указанные затраты не отражены по строке 2.7.1. "Оплата труда основных производственных рабочих" </t>
  </si>
  <si>
    <t>фактическая среднесписочная численность  прочего персонала, занятого  на вспомогательном производстве (если указанная численность не отражена по строке 2.7.1.2. "Численность основного производственного персонала, относимого на регулируемый вид деятельности)</t>
  </si>
  <si>
    <t>просроченная дебиторская задолженность на конец отчетного периода</t>
  </si>
  <si>
    <t>отражается при наличии в данных бухгалтерского учета и предусмотрен положением об учетной плитике организации</t>
  </si>
  <si>
    <t xml:space="preserve">Затраты по статье  "Косвенные (прочие) расходы" за исключением затрат на оплату труда и отчисления на соц. нужды от заработной платы в доле относимой на регулируемую деяительность в соответствии с положением об учетной политике организации </t>
  </si>
  <si>
    <t>Затраты по статье сметы "Плата за загрязнение окружающей среды"</t>
  </si>
  <si>
    <t>Затраты по статье сметы "Вспомогательные материалы" за исключением затрат на спецодежду</t>
  </si>
  <si>
    <t>Затраты по статье сметы "Расходы на страхование" в части регулируемой деятельности</t>
  </si>
  <si>
    <t>Затраты по статье сметы "Расходы на ГСМ" и "Расходы на аренду спецтехники" в части регулируемой деятельности</t>
  </si>
  <si>
    <t>налог на землю или аренда земли в доле, относимой на регулируемую деятельность в соответствии с положением об учетной политике организации</t>
  </si>
  <si>
    <t>затраты на оплату налога, уплачиваемого организацией в связи с применением упрощенной системы налогообложения</t>
  </si>
  <si>
    <t>транспортный налог на имущество, используемое в регулируемой деятельности</t>
  </si>
  <si>
    <t>отражаются дотации, относящиеся к регулируемому виду деятельности</t>
  </si>
  <si>
    <t>х</t>
  </si>
  <si>
    <t>итого расходы (на реализацию потребителям)</t>
  </si>
  <si>
    <t>общий доход от реализации потребителям</t>
  </si>
  <si>
    <t>валовая выручка</t>
  </si>
  <si>
    <t>недополученный доход/избыток средств</t>
  </si>
  <si>
    <t>Затраты на собственное потребление</t>
  </si>
  <si>
    <t>7.</t>
  </si>
  <si>
    <t>9</t>
  </si>
  <si>
    <t>10</t>
  </si>
  <si>
    <t>указать организацию</t>
  </si>
  <si>
    <t xml:space="preserve">расходы на  электрическую энергию на технологические цели (подъем, транспортирование, очистка и т.п. холодной воды) </t>
  </si>
  <si>
    <t>Общий объем потребленной электроэнергии на осуществление технологического процесса по подъему, транспортировке, очистке и т.п. холодной воды  с указанием объемов соответствующих уровню напряжения в строках ниже.</t>
  </si>
  <si>
    <t xml:space="preserve">объем потребленной электроэнергии на осуществление технологического процесса по подъему, транспортировке, очистке и т.п. холодной воды  по данному уровню напряжения </t>
  </si>
  <si>
    <t xml:space="preserve">объем потребленной заявленной мощности на осуществление технологического процесса по подъему, транспортировке, очистке и т.п. холодной воды  по данному уровню напряжения </t>
  </si>
  <si>
    <t xml:space="preserve">объем потребленной электроэнергии на осуществление технологического процесса поподъему, транспортировке, очистке и т.п. холодной воды  по данному уровню напряжения </t>
  </si>
  <si>
    <t>начисление амортизации на основные средства, участвующие в регулируемой деятельности: производственные здания, сооружения и оборудование водонапорных башен, очистных сооружений, водопроводных сетей и т.п.</t>
  </si>
  <si>
    <t>Затраты на списанные химические реактивы, материалы для очистки холодной воды</t>
  </si>
  <si>
    <t>Затраты, указанные в смете затрат по статьям "Техническое обслуживание и текущий ремонт" (зданий и сооружений водонапорных башен и водопроводных сетей хозспособом и подрядным способом)</t>
  </si>
  <si>
    <t>Затраты, указанные в смете затрат по статье "Капитальный ремонт" (зданий и сооружений водонапорных башен и сетей хозспособом и подрядным способом)</t>
  </si>
  <si>
    <t>фактическая среднесписочная численность  производственного персонала, занятого техническим обслуживанием и текущим ремонтом технологического процесса по водоснабжению и очистке холодной воды в отчетном периоде</t>
  </si>
  <si>
    <t>фактическая среднесписочная численность  производственного персонала, занятого  на работах аварийного, заявочного и капитального ремонта на объектах и сооружениях водоснабжения и очистки холодной воды в отчетном периоде (если указанная численность не отражена по строке 2.7.1.2. "Численность основного производственного персонала, относимого на регулируемый вид деятельности)</t>
  </si>
  <si>
    <t>фактическая среднесписочная численность  цехового персонала, занятого  на организации работ по техническому обслуживанию, текущему, аварийному, заявочному  ремонтам на объектах и сооружениях водоснабжения и очистки холодной воды в отчетном периоде (если указанная численность не отражена по строке 2.7.1.2. "Численность основного производственного персонала, относимого на регулируемый вид деятельности)</t>
  </si>
  <si>
    <t>Расходы по статье  "Услуги по транспортированию неочищенной воды" (договор на услуги по транспортированию воды)</t>
  </si>
  <si>
    <t>Расходы по статье  "Услуги по очистке холодной воды" (договор на услуги по очистке воды)</t>
  </si>
  <si>
    <t>Расходы по статье  "Услуги по транспортированию очищенной холодной воды" (договор на услуги по транспортированию воды)</t>
  </si>
  <si>
    <t>Фактические расходы организации на холодную воду</t>
  </si>
  <si>
    <t>Приложение 3</t>
  </si>
  <si>
    <t>Наименование организации (населенный пункт,МО)</t>
  </si>
  <si>
    <t>Приложение 2</t>
  </si>
  <si>
    <t>Баланс водоснабжения</t>
  </si>
  <si>
    <t>Баланс транспортировки холодной воды</t>
  </si>
  <si>
    <t>расходы на  электрическую и тепловую энергию на технологические цели (подъем, транспортирование, очистка и т.п. холодной воды) и хозяйственные нужды (обогрев, освещение зданий, сооружений  и т.п.)</t>
  </si>
  <si>
    <t>Общий объем заявленной мощности (при наличии) на осуществление технологического процесса по подъему, транспортировке, очистке и т.п. холодной воды  с указанием объемов соответствующих уровню напряжения в строках ниже.</t>
  </si>
  <si>
    <t>затраты на аренду имущества, используемого при осуществлении регулируемой деятельности по договору аренды, концессионному соглашению, договору лизинга</t>
  </si>
  <si>
    <t>затраты на покупку воды (договор на покупку воды)</t>
  </si>
  <si>
    <t>Заполняется в случае ведения журнала заявок и устранения аварийных ситуаций и отражения на отдельном субсчете в соответствии с положением об учетной политике (материалы и комплектующие изделия, ГСМ, списанные с отчетном периоде для выполнения работ по заявкам)</t>
  </si>
  <si>
    <t xml:space="preserve">Затраты по статье  "Цеховые расходы" за исключением затрат по разделу 2.17. </t>
  </si>
  <si>
    <t>отражаются затраты, относящиеся только к регулируемому виду деятельности</t>
  </si>
  <si>
    <t>Затраты по статье сметы "Охрана труда" в части регулируемой деятельности + затраты на спецодежду из статьи "Вспомогательные материалы"</t>
  </si>
  <si>
    <t>Затраты по статье "Транспортные расходы на текущее обслуживание и ремонт" за исключением затрат, указанных в строке 2.17.8</t>
  </si>
  <si>
    <t>налог  на имущество (собственное, на праве хозяйственного ведения, в оперативном управлении), используемое в регулируемой деятельности</t>
  </si>
  <si>
    <t>в случае если результат по статье больше или меньше нулевого значения, организацией применялся тариф, отличный от установленного Департаментом</t>
  </si>
  <si>
    <t>в случае если результат по статье больше или меньше нулевого значения, указать причины</t>
  </si>
  <si>
    <t>значение должно быть положительным (без минуса), финансовый результат без учета уплачиваемых налогов</t>
  </si>
  <si>
    <t>4</t>
  </si>
  <si>
    <t>11</t>
  </si>
  <si>
    <t>12</t>
  </si>
  <si>
    <t>13</t>
  </si>
  <si>
    <t>14</t>
  </si>
  <si>
    <t>15</t>
  </si>
  <si>
    <t>16</t>
  </si>
  <si>
    <t>17</t>
  </si>
  <si>
    <t>затраты на покупку воды  (договор на покупку воды)</t>
  </si>
  <si>
    <t>установленный тариф на 2012 год, руб./м.куб.</t>
  </si>
  <si>
    <t>объем полезного отпуска на реализацию потребителям, м.куб.</t>
  </si>
  <si>
    <t>объем полезного отпуска всего,  м. куб.</t>
  </si>
  <si>
    <t>тыс.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</si>
</sst>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65">
    <font>
      <sz val="14"/>
      <color theme="1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9"/>
      <color indexed="10"/>
      <name val="Tahoma"/>
      <family val="2"/>
    </font>
    <font>
      <sz val="10"/>
      <name val="Tahoma"/>
      <family val="2"/>
    </font>
    <font>
      <sz val="10"/>
      <name val="Arial"/>
      <family val="2"/>
    </font>
    <font>
      <i/>
      <sz val="9"/>
      <name val="Tahoma"/>
      <family val="2"/>
    </font>
    <font>
      <b/>
      <u val="single"/>
      <sz val="11"/>
      <color indexed="12"/>
      <name val="Arial"/>
      <family val="2"/>
    </font>
    <font>
      <sz val="9"/>
      <color indexed="48"/>
      <name val="Tahoma"/>
      <family val="2"/>
    </font>
    <font>
      <sz val="14"/>
      <name val="Calibri"/>
      <family val="2"/>
    </font>
    <font>
      <sz val="9"/>
      <color indexed="62"/>
      <name val="Tahoma"/>
      <family val="2"/>
    </font>
    <font>
      <sz val="9"/>
      <color indexed="8"/>
      <name val="Tahoma"/>
      <family val="2"/>
    </font>
    <font>
      <sz val="9"/>
      <color indexed="55"/>
      <name val="Tahoma"/>
      <family val="2"/>
    </font>
    <font>
      <b/>
      <sz val="9"/>
      <name val="Tahoma"/>
      <family val="2"/>
    </font>
    <font>
      <sz val="16"/>
      <name val="Tahoma"/>
      <family val="2"/>
    </font>
    <font>
      <sz val="14"/>
      <name val="Tahoma"/>
      <family val="2"/>
    </font>
    <font>
      <sz val="14"/>
      <color indexed="62"/>
      <name val="Tahoma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indexed="8"/>
      <name val="Tahoma"/>
      <family val="2"/>
    </font>
    <font>
      <sz val="14"/>
      <color indexed="10"/>
      <name val="Tahoma"/>
      <family val="2"/>
    </font>
    <font>
      <i/>
      <sz val="12"/>
      <color indexed="10"/>
      <name val="Tahoma"/>
      <family val="2"/>
    </font>
    <font>
      <sz val="10"/>
      <color indexed="10"/>
      <name val="Tahoma"/>
      <family val="2"/>
    </font>
    <font>
      <sz val="10"/>
      <color indexed="8"/>
      <name val="Calibri"/>
      <family val="2"/>
    </font>
    <font>
      <i/>
      <sz val="14"/>
      <color indexed="10"/>
      <name val="Tahoma"/>
      <family val="2"/>
    </font>
    <font>
      <sz val="10"/>
      <color indexed="8"/>
      <name val="Tahoma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9"/>
      <color rgb="FFFF0000"/>
      <name val="Tahoma"/>
      <family val="2"/>
    </font>
    <font>
      <sz val="14"/>
      <color theme="1"/>
      <name val="Tahoma"/>
      <family val="2"/>
    </font>
    <font>
      <sz val="14"/>
      <color rgb="FFFF0000"/>
      <name val="Tahoma"/>
      <family val="2"/>
    </font>
    <font>
      <sz val="10"/>
      <color rgb="FFFF0000"/>
      <name val="Tahoma"/>
      <family val="2"/>
    </font>
    <font>
      <sz val="10"/>
      <color theme="1"/>
      <name val="Tahoma"/>
      <family val="2"/>
    </font>
    <font>
      <i/>
      <sz val="12"/>
      <color rgb="FFFF0000"/>
      <name val="Tahoma"/>
      <family val="2"/>
    </font>
    <font>
      <i/>
      <sz val="14"/>
      <color rgb="FFFF0000"/>
      <name val="Tahoma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3" fillId="0" borderId="0" xfId="59" applyFont="1" applyFill="1" applyAlignment="1" applyProtection="1">
      <alignment vertical="center" wrapText="1"/>
      <protection/>
    </xf>
    <xf numFmtId="49" fontId="5" fillId="33" borderId="10" xfId="55" applyNumberFormat="1" applyFont="1" applyFill="1" applyBorder="1" applyAlignment="1" applyProtection="1">
      <alignment horizontal="center" vertical="center" wrapText="1"/>
      <protection/>
    </xf>
    <xf numFmtId="49" fontId="3" fillId="33" borderId="10" xfId="55" applyNumberFormat="1" applyFont="1" applyFill="1" applyBorder="1" applyAlignment="1" applyProtection="1">
      <alignment horizontal="center" vertical="center" wrapText="1"/>
      <protection/>
    </xf>
    <xf numFmtId="0" fontId="3" fillId="34" borderId="10" xfId="55" applyNumberFormat="1" applyFont="1" applyFill="1" applyBorder="1" applyAlignment="1" applyProtection="1">
      <alignment horizontal="center" vertical="center" wrapText="1"/>
      <protection/>
    </xf>
    <xf numFmtId="0" fontId="3" fillId="33" borderId="10" xfId="54" applyFont="1" applyFill="1" applyBorder="1" applyAlignment="1" applyProtection="1">
      <alignment horizontal="center" vertical="center" wrapText="1"/>
      <protection/>
    </xf>
    <xf numFmtId="49" fontId="13" fillId="33" borderId="10" xfId="55" applyNumberFormat="1" applyFont="1" applyFill="1" applyBorder="1" applyAlignment="1" applyProtection="1">
      <alignment horizontal="center" vertical="center" wrapText="1"/>
      <protection/>
    </xf>
    <xf numFmtId="0" fontId="3" fillId="35" borderId="10" xfId="53" applyFont="1" applyFill="1" applyBorder="1" applyAlignment="1" applyProtection="1">
      <alignment horizontal="center" vertical="center" wrapText="1"/>
      <protection/>
    </xf>
    <xf numFmtId="4" fontId="3" fillId="36" borderId="10" xfId="53" applyNumberFormat="1" applyFont="1" applyFill="1" applyBorder="1" applyAlignment="1" applyProtection="1">
      <alignment horizontal="right" vertical="center" wrapText="1"/>
      <protection/>
    </xf>
    <xf numFmtId="4" fontId="3" fillId="37" borderId="10" xfId="59" applyNumberFormat="1" applyFont="1" applyFill="1" applyBorder="1" applyAlignment="1" applyProtection="1">
      <alignment horizontal="right" vertical="center" wrapText="1"/>
      <protection locked="0"/>
    </xf>
    <xf numFmtId="4" fontId="3" fillId="38" borderId="10" xfId="59" applyNumberFormat="1" applyFont="1" applyFill="1" applyBorder="1" applyAlignment="1" applyProtection="1">
      <alignment horizontal="left" vertical="center" wrapText="1"/>
      <protection locked="0"/>
    </xf>
    <xf numFmtId="4" fontId="57" fillId="37" borderId="10" xfId="53" applyNumberFormat="1" applyFont="1" applyFill="1" applyBorder="1" applyAlignment="1" applyProtection="1">
      <alignment horizontal="right" vertical="center" wrapText="1"/>
      <protection/>
    </xf>
    <xf numFmtId="0" fontId="5" fillId="0" borderId="0" xfId="59" applyFont="1" applyAlignment="1" applyProtection="1">
      <alignment vertical="center" wrapText="1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wrapText="1"/>
    </xf>
    <xf numFmtId="0" fontId="9" fillId="37" borderId="10" xfId="59" applyFont="1" applyFill="1" applyBorder="1" applyAlignment="1" applyProtection="1">
      <alignment vertical="center" textRotation="90" wrapText="1"/>
      <protection locked="0"/>
    </xf>
    <xf numFmtId="4" fontId="7" fillId="37" borderId="10" xfId="59" applyNumberFormat="1" applyFont="1" applyFill="1" applyBorder="1" applyAlignment="1" applyProtection="1">
      <alignment horizontal="right" vertical="center" wrapText="1"/>
      <protection locked="0"/>
    </xf>
    <xf numFmtId="4" fontId="3" fillId="37" borderId="10" xfId="56" applyNumberFormat="1" applyFont="1" applyFill="1" applyBorder="1" applyAlignment="1" applyProtection="1">
      <alignment horizontal="right" vertical="center" wrapText="1"/>
      <protection locked="0"/>
    </xf>
    <xf numFmtId="4" fontId="3" fillId="37" borderId="10" xfId="57" applyNumberFormat="1" applyFont="1" applyFill="1" applyBorder="1" applyAlignment="1" applyProtection="1">
      <alignment horizontal="right" vertical="center" wrapText="1"/>
      <protection locked="0"/>
    </xf>
    <xf numFmtId="4" fontId="3" fillId="37" borderId="10" xfId="59" applyNumberFormat="1" applyFont="1" applyFill="1" applyBorder="1" applyAlignment="1" applyProtection="1">
      <alignment vertical="center" wrapText="1"/>
      <protection locked="0"/>
    </xf>
    <xf numFmtId="0" fontId="3" fillId="37" borderId="10" xfId="59" applyFont="1" applyFill="1" applyBorder="1" applyAlignment="1" applyProtection="1">
      <alignment vertical="center" wrapText="1"/>
      <protection locked="0"/>
    </xf>
    <xf numFmtId="0" fontId="10" fillId="37" borderId="10" xfId="59" applyFont="1" applyFill="1" applyBorder="1" applyAlignment="1" applyProtection="1">
      <alignment vertical="center" wrapText="1"/>
      <protection locked="0"/>
    </xf>
    <xf numFmtId="0" fontId="58" fillId="0" borderId="0" xfId="0" applyFont="1" applyAlignment="1" applyProtection="1">
      <alignment/>
      <protection locked="0"/>
    </xf>
    <xf numFmtId="0" fontId="58" fillId="37" borderId="10" xfId="0" applyFont="1" applyFill="1" applyBorder="1" applyAlignment="1" applyProtection="1">
      <alignment/>
      <protection locked="0"/>
    </xf>
    <xf numFmtId="0" fontId="58" fillId="0" borderId="0" xfId="0" applyFont="1" applyAlignment="1" applyProtection="1">
      <alignment/>
      <protection/>
    </xf>
    <xf numFmtId="0" fontId="58" fillId="0" borderId="0" xfId="0" applyFont="1" applyAlignment="1" applyProtection="1">
      <alignment horizontal="left" vertical="center" wrapText="1"/>
      <protection/>
    </xf>
    <xf numFmtId="0" fontId="58" fillId="0" borderId="0" xfId="0" applyFont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 wrapText="1"/>
      <protection/>
    </xf>
    <xf numFmtId="0" fontId="58" fillId="0" borderId="11" xfId="0" applyFont="1" applyBorder="1" applyAlignment="1" applyProtection="1">
      <alignment wrapText="1"/>
      <protection/>
    </xf>
    <xf numFmtId="0" fontId="59" fillId="36" borderId="10" xfId="0" applyFont="1" applyFill="1" applyBorder="1" applyAlignment="1" applyProtection="1">
      <alignment wrapText="1"/>
      <protection/>
    </xf>
    <xf numFmtId="0" fontId="59" fillId="36" borderId="12" xfId="0" applyFont="1" applyFill="1" applyBorder="1" applyAlignment="1" applyProtection="1">
      <alignment wrapText="1"/>
      <protection/>
    </xf>
    <xf numFmtId="0" fontId="58" fillId="0" borderId="13" xfId="0" applyFont="1" applyBorder="1" applyAlignment="1" applyProtection="1">
      <alignment wrapText="1"/>
      <protection/>
    </xf>
    <xf numFmtId="0" fontId="59" fillId="36" borderId="10" xfId="0" applyFont="1" applyFill="1" applyBorder="1" applyAlignment="1" applyProtection="1">
      <alignment/>
      <protection/>
    </xf>
    <xf numFmtId="0" fontId="59" fillId="36" borderId="12" xfId="0" applyFont="1" applyFill="1" applyBorder="1" applyAlignment="1" applyProtection="1">
      <alignment/>
      <protection/>
    </xf>
    <xf numFmtId="0" fontId="58" fillId="36" borderId="14" xfId="0" applyFont="1" applyFill="1" applyBorder="1" applyAlignment="1" applyProtection="1">
      <alignment/>
      <protection/>
    </xf>
    <xf numFmtId="0" fontId="58" fillId="36" borderId="10" xfId="0" applyFont="1" applyFill="1" applyBorder="1" applyAlignment="1" applyProtection="1">
      <alignment/>
      <protection/>
    </xf>
    <xf numFmtId="0" fontId="58" fillId="36" borderId="15" xfId="0" applyFont="1" applyFill="1" applyBorder="1" applyAlignment="1" applyProtection="1">
      <alignment/>
      <protection/>
    </xf>
    <xf numFmtId="0" fontId="58" fillId="36" borderId="16" xfId="0" applyFont="1" applyFill="1" applyBorder="1" applyAlignment="1" applyProtection="1">
      <alignment/>
      <protection/>
    </xf>
    <xf numFmtId="0" fontId="58" fillId="36" borderId="16" xfId="0" applyFont="1" applyFill="1" applyBorder="1" applyAlignment="1" applyProtection="1">
      <alignment wrapText="1"/>
      <protection/>
    </xf>
    <xf numFmtId="4" fontId="3" fillId="37" borderId="10" xfId="53" applyNumberFormat="1" applyFont="1" applyFill="1" applyBorder="1" applyAlignment="1" applyProtection="1">
      <alignment horizontal="right" vertical="center" wrapText="1"/>
      <protection locked="0"/>
    </xf>
    <xf numFmtId="0" fontId="0" fillId="37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" fontId="0" fillId="36" borderId="10" xfId="0" applyNumberFormat="1" applyFill="1" applyBorder="1" applyAlignment="1" applyProtection="1">
      <alignment/>
      <protection/>
    </xf>
    <xf numFmtId="0" fontId="3" fillId="0" borderId="0" xfId="59" applyFont="1" applyFill="1" applyAlignment="1" applyProtection="1">
      <alignment vertical="center" wrapText="1"/>
      <protection locked="0"/>
    </xf>
    <xf numFmtId="0" fontId="5" fillId="0" borderId="0" xfId="59" applyFont="1" applyAlignment="1" applyProtection="1">
      <alignment vertical="center" wrapText="1"/>
      <protection locked="0"/>
    </xf>
    <xf numFmtId="0" fontId="60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61" fillId="0" borderId="17" xfId="0" applyFont="1" applyBorder="1" applyAlignment="1" applyProtection="1">
      <alignment horizontal="center" vertical="center" wrapText="1"/>
      <protection/>
    </xf>
    <xf numFmtId="0" fontId="61" fillId="0" borderId="10" xfId="0" applyFont="1" applyBorder="1" applyAlignment="1" applyProtection="1">
      <alignment horizontal="center" vertical="center" wrapText="1"/>
      <protection/>
    </xf>
    <xf numFmtId="49" fontId="5" fillId="33" borderId="18" xfId="55" applyNumberFormat="1" applyFont="1" applyFill="1" applyBorder="1" applyAlignment="1" applyProtection="1">
      <alignment horizontal="center" vertical="center" wrapText="1"/>
      <protection/>
    </xf>
    <xf numFmtId="49" fontId="5" fillId="33" borderId="11" xfId="55" applyNumberFormat="1" applyFont="1" applyFill="1" applyBorder="1" applyAlignment="1" applyProtection="1">
      <alignment horizontal="center" vertical="center" wrapText="1"/>
      <protection/>
    </xf>
    <xf numFmtId="49" fontId="5" fillId="33" borderId="17" xfId="55" applyNumberFormat="1" applyFont="1" applyFill="1" applyBorder="1" applyAlignment="1" applyProtection="1">
      <alignment horizontal="center" vertical="center" wrapText="1"/>
      <protection/>
    </xf>
    <xf numFmtId="49" fontId="5" fillId="33" borderId="10" xfId="55" applyNumberFormat="1" applyFont="1" applyFill="1" applyBorder="1" applyAlignment="1" applyProtection="1">
      <alignment horizontal="center" vertical="center" wrapText="1"/>
      <protection/>
    </xf>
    <xf numFmtId="0" fontId="62" fillId="37" borderId="0" xfId="0" applyFont="1" applyFill="1" applyBorder="1" applyAlignment="1" applyProtection="1">
      <alignment horizontal="left" vertical="center" wrapText="1"/>
      <protection/>
    </xf>
    <xf numFmtId="0" fontId="62" fillId="37" borderId="19" xfId="59" applyNumberFormat="1" applyFont="1" applyFill="1" applyBorder="1" applyAlignment="1" applyProtection="1">
      <alignment horizontal="left" vertical="center" wrapText="1"/>
      <protection/>
    </xf>
    <xf numFmtId="0" fontId="58" fillId="0" borderId="0" xfId="0" applyFont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 horizontal="center" vertical="center" wrapText="1"/>
      <protection locked="0"/>
    </xf>
    <xf numFmtId="0" fontId="61" fillId="0" borderId="20" xfId="0" applyFont="1" applyBorder="1" applyAlignment="1" applyProtection="1">
      <alignment horizontal="center" vertical="center" wrapText="1"/>
      <protection/>
    </xf>
    <xf numFmtId="0" fontId="61" fillId="0" borderId="16" xfId="0" applyFont="1" applyBorder="1" applyAlignment="1" applyProtection="1">
      <alignment horizontal="center" vertical="center" wrapText="1"/>
      <protection/>
    </xf>
    <xf numFmtId="0" fontId="58" fillId="37" borderId="12" xfId="0" applyFont="1" applyFill="1" applyBorder="1" applyAlignment="1" applyProtection="1">
      <alignment horizontal="center"/>
      <protection locked="0"/>
    </xf>
    <xf numFmtId="0" fontId="58" fillId="37" borderId="21" xfId="0" applyFont="1" applyFill="1" applyBorder="1" applyAlignment="1" applyProtection="1">
      <alignment horizontal="center"/>
      <protection locked="0"/>
    </xf>
    <xf numFmtId="0" fontId="58" fillId="37" borderId="22" xfId="0" applyFont="1" applyFill="1" applyBorder="1" applyAlignment="1" applyProtection="1">
      <alignment horizontal="center"/>
      <protection locked="0"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9" fontId="5" fillId="0" borderId="10" xfId="55" applyNumberFormat="1" applyFont="1" applyFill="1" applyBorder="1" applyAlignment="1" applyProtection="1">
      <alignment horizontal="center" vertical="center" wrapText="1"/>
      <protection/>
    </xf>
    <xf numFmtId="0" fontId="3" fillId="33" borderId="12" xfId="54" applyFont="1" applyFill="1" applyBorder="1" applyAlignment="1" applyProtection="1">
      <alignment horizontal="center" vertical="center" wrapText="1"/>
      <protection/>
    </xf>
    <xf numFmtId="0" fontId="3" fillId="33" borderId="24" xfId="54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" fillId="33" borderId="10" xfId="54" applyFont="1" applyFill="1" applyBorder="1" applyAlignment="1" applyProtection="1">
      <alignment horizontal="center" vertical="center" wrapText="1"/>
      <protection/>
    </xf>
    <xf numFmtId="49" fontId="5" fillId="33" borderId="12" xfId="55" applyNumberFormat="1" applyFont="1" applyFill="1" applyBorder="1" applyAlignment="1" applyProtection="1">
      <alignment horizontal="center" vertical="center" wrapText="1"/>
      <protection/>
    </xf>
    <xf numFmtId="49" fontId="5" fillId="33" borderId="21" xfId="55" applyNumberFormat="1" applyFont="1" applyFill="1" applyBorder="1" applyAlignment="1" applyProtection="1">
      <alignment horizontal="center" vertical="center" wrapText="1"/>
      <protection/>
    </xf>
    <xf numFmtId="49" fontId="5" fillId="33" borderId="24" xfId="55" applyNumberFormat="1" applyFont="1" applyFill="1" applyBorder="1" applyAlignment="1" applyProtection="1">
      <alignment horizontal="center" vertical="center" wrapText="1"/>
      <protection/>
    </xf>
    <xf numFmtId="0" fontId="3" fillId="33" borderId="21" xfId="54" applyFont="1" applyFill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49" fontId="16" fillId="0" borderId="0" xfId="59" applyNumberFormat="1" applyFont="1" applyAlignment="1" applyProtection="1">
      <alignment vertical="center" wrapText="1"/>
      <protection locked="0"/>
    </xf>
    <xf numFmtId="49" fontId="16" fillId="0" borderId="0" xfId="59" applyNumberFormat="1" applyFont="1" applyFill="1" applyAlignment="1" applyProtection="1">
      <alignment vertical="center" wrapText="1"/>
      <protection/>
    </xf>
    <xf numFmtId="0" fontId="14" fillId="0" borderId="0" xfId="59" applyFont="1" applyFill="1" applyAlignment="1" applyProtection="1">
      <alignment horizontal="center" vertical="center" wrapText="1"/>
      <protection/>
    </xf>
    <xf numFmtId="49" fontId="15" fillId="0" borderId="0" xfId="59" applyNumberFormat="1" applyFont="1" applyFill="1" applyAlignment="1" applyProtection="1">
      <alignment horizontal="center" vertical="center" wrapText="1"/>
      <protection/>
    </xf>
    <xf numFmtId="0" fontId="63" fillId="37" borderId="0" xfId="53" applyFont="1" applyFill="1" applyBorder="1" applyAlignment="1" applyProtection="1">
      <alignment vertical="center"/>
      <protection/>
    </xf>
    <xf numFmtId="0" fontId="62" fillId="37" borderId="0" xfId="53" applyFont="1" applyFill="1" applyBorder="1" applyAlignment="1" applyProtection="1">
      <alignment vertical="center"/>
      <protection/>
    </xf>
    <xf numFmtId="0" fontId="3" fillId="0" borderId="0" xfId="59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0" xfId="59" applyFont="1" applyFill="1" applyAlignment="1" applyProtection="1">
      <alignment vertical="center" wrapText="1"/>
      <protection/>
    </xf>
    <xf numFmtId="0" fontId="62" fillId="37" borderId="0" xfId="59" applyNumberFormat="1" applyFont="1" applyFill="1" applyBorder="1" applyAlignment="1" applyProtection="1">
      <alignment horizontal="left" vertical="center" wrapText="1"/>
      <protection/>
    </xf>
    <xf numFmtId="0" fontId="60" fillId="0" borderId="0" xfId="59" applyNumberFormat="1" applyFont="1" applyFill="1" applyBorder="1" applyAlignment="1" applyProtection="1">
      <alignment vertical="center" wrapText="1"/>
      <protection/>
    </xf>
    <xf numFmtId="0" fontId="59" fillId="0" borderId="0" xfId="59" applyNumberFormat="1" applyFont="1" applyFill="1" applyBorder="1" applyAlignment="1" applyProtection="1">
      <alignment horizontal="center" vertical="center" wrapText="1"/>
      <protection/>
    </xf>
    <xf numFmtId="0" fontId="60" fillId="0" borderId="0" xfId="59" applyNumberFormat="1" applyFont="1" applyFill="1" applyBorder="1" applyAlignment="1" applyProtection="1">
      <alignment horizontal="center" vertical="center" wrapText="1"/>
      <protection/>
    </xf>
    <xf numFmtId="49" fontId="16" fillId="33" borderId="12" xfId="55" applyNumberFormat="1" applyFont="1" applyFill="1" applyBorder="1" applyAlignment="1" applyProtection="1">
      <alignment horizontal="center" vertical="center" wrapText="1"/>
      <protection/>
    </xf>
    <xf numFmtId="164" fontId="3" fillId="33" borderId="12" xfId="55" applyNumberFormat="1" applyFont="1" applyFill="1" applyBorder="1" applyAlignment="1" applyProtection="1">
      <alignment horizontal="center" vertical="center" wrapText="1"/>
      <protection/>
    </xf>
    <xf numFmtId="164" fontId="7" fillId="35" borderId="12" xfId="55" applyNumberFormat="1" applyFont="1" applyFill="1" applyBorder="1" applyAlignment="1" applyProtection="1">
      <alignment horizontal="center" vertical="center" wrapText="1"/>
      <protection/>
    </xf>
    <xf numFmtId="0" fontId="5" fillId="0" borderId="12" xfId="59" applyFont="1" applyBorder="1" applyAlignment="1" applyProtection="1">
      <alignment horizontal="center" vertical="center" wrapText="1"/>
      <protection/>
    </xf>
    <xf numFmtId="49" fontId="16" fillId="33" borderId="21" xfId="55" applyNumberFormat="1" applyFont="1" applyFill="1" applyBorder="1" applyAlignment="1" applyProtection="1">
      <alignment horizontal="center" vertical="center" wrapText="1"/>
      <protection/>
    </xf>
    <xf numFmtId="164" fontId="3" fillId="33" borderId="21" xfId="55" applyNumberFormat="1" applyFont="1" applyFill="1" applyBorder="1" applyAlignment="1" applyProtection="1">
      <alignment horizontal="center" vertical="center" wrapText="1"/>
      <protection/>
    </xf>
    <xf numFmtId="164" fontId="7" fillId="35" borderId="21" xfId="55" applyNumberFormat="1" applyFont="1" applyFill="1" applyBorder="1" applyAlignment="1" applyProtection="1">
      <alignment horizontal="center" vertical="center" wrapText="1"/>
      <protection/>
    </xf>
    <xf numFmtId="0" fontId="3" fillId="33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21" xfId="59" applyFont="1" applyBorder="1" applyAlignment="1" applyProtection="1">
      <alignment horizontal="center" vertical="center" wrapText="1"/>
      <protection/>
    </xf>
    <xf numFmtId="49" fontId="16" fillId="33" borderId="24" xfId="55" applyNumberFormat="1" applyFont="1" applyFill="1" applyBorder="1" applyAlignment="1" applyProtection="1">
      <alignment horizontal="center" vertical="center" wrapText="1"/>
      <protection/>
    </xf>
    <xf numFmtId="164" fontId="3" fillId="33" borderId="24" xfId="55" applyNumberFormat="1" applyFont="1" applyFill="1" applyBorder="1" applyAlignment="1" applyProtection="1">
      <alignment horizontal="center" vertical="center" wrapText="1"/>
      <protection/>
    </xf>
    <xf numFmtId="164" fontId="7" fillId="35" borderId="24" xfId="55" applyNumberFormat="1" applyFont="1" applyFill="1" applyBorder="1" applyAlignment="1" applyProtection="1">
      <alignment horizontal="center" vertical="center" wrapText="1"/>
      <protection/>
    </xf>
    <xf numFmtId="0" fontId="64" fillId="35" borderId="10" xfId="0" applyNumberFormat="1" applyFont="1" applyFill="1" applyBorder="1" applyAlignment="1" applyProtection="1">
      <alignment vertical="center" wrapText="1"/>
      <protection/>
    </xf>
    <xf numFmtId="0" fontId="64" fillId="35" borderId="10" xfId="0" applyFont="1" applyFill="1" applyBorder="1" applyAlignment="1" applyProtection="1">
      <alignment vertical="center" wrapText="1"/>
      <protection/>
    </xf>
    <xf numFmtId="0" fontId="5" fillId="0" borderId="24" xfId="59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3" fillId="35" borderId="10" xfId="54" applyNumberFormat="1" applyFont="1" applyFill="1" applyBorder="1" applyAlignment="1" applyProtection="1">
      <alignment horizontal="left" vertical="center" wrapText="1"/>
      <protection/>
    </xf>
    <xf numFmtId="0" fontId="0" fillId="36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top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vertical="center" wrapText="1"/>
      <protection/>
    </xf>
    <xf numFmtId="4" fontId="3" fillId="36" borderId="10" xfId="59" applyNumberFormat="1" applyFont="1" applyFill="1" applyBorder="1" applyAlignment="1" applyProtection="1">
      <alignment horizontal="right" vertical="center" wrapText="1"/>
      <protection/>
    </xf>
    <xf numFmtId="4" fontId="7" fillId="36" borderId="10" xfId="59" applyNumberFormat="1" applyFont="1" applyFill="1" applyBorder="1" applyAlignment="1" applyProtection="1">
      <alignment horizontal="right" vertical="center" wrapText="1"/>
      <protection/>
    </xf>
    <xf numFmtId="4" fontId="3" fillId="36" borderId="10" xfId="57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 inden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horizontal="left" vertical="center" wrapText="1" indent="2"/>
      <protection/>
    </xf>
    <xf numFmtId="0" fontId="5" fillId="0" borderId="10" xfId="59" applyFont="1" applyFill="1" applyBorder="1" applyAlignment="1" applyProtection="1">
      <alignment vertical="center" wrapText="1"/>
      <protection/>
    </xf>
    <xf numFmtId="49" fontId="16" fillId="0" borderId="10" xfId="59" applyNumberFormat="1" applyFont="1" applyFill="1" applyBorder="1" applyAlignment="1" applyProtection="1">
      <alignment horizontal="center" vertical="center" wrapText="1"/>
      <protection/>
    </xf>
    <xf numFmtId="49" fontId="3" fillId="0" borderId="10" xfId="59" applyNumberFormat="1" applyFont="1" applyFill="1" applyBorder="1" applyAlignment="1" applyProtection="1">
      <alignment horizontal="left" vertical="center" wrapText="1" indent="3"/>
      <protection/>
    </xf>
    <xf numFmtId="0" fontId="16" fillId="0" borderId="10" xfId="59" applyNumberFormat="1" applyFont="1" applyFill="1" applyBorder="1" applyAlignment="1" applyProtection="1">
      <alignment horizontal="center" vertical="center" wrapText="1"/>
      <protection/>
    </xf>
    <xf numFmtId="49" fontId="3" fillId="0" borderId="10" xfId="56" applyNumberFormat="1" applyFont="1" applyFill="1" applyBorder="1" applyAlignment="1" applyProtection="1">
      <alignment horizontal="left" vertical="center" wrapText="1" indent="4"/>
      <protection/>
    </xf>
    <xf numFmtId="4" fontId="3" fillId="36" borderId="10" xfId="59" applyNumberFormat="1" applyFont="1" applyFill="1" applyBorder="1" applyAlignment="1" applyProtection="1">
      <alignment vertical="center" wrapText="1"/>
      <protection/>
    </xf>
    <xf numFmtId="49" fontId="3" fillId="0" borderId="10" xfId="56" applyNumberFormat="1" applyFont="1" applyFill="1" applyBorder="1" applyAlignment="1" applyProtection="1">
      <alignment horizontal="left" vertical="center" wrapText="1" indent="3"/>
      <protection/>
    </xf>
    <xf numFmtId="49" fontId="3" fillId="0" borderId="10" xfId="56" applyNumberFormat="1" applyFont="1" applyFill="1" applyBorder="1" applyAlignment="1" applyProtection="1">
      <alignment horizontal="left" vertical="center" wrapText="1" indent="2"/>
      <protection/>
    </xf>
    <xf numFmtId="49" fontId="0" fillId="33" borderId="10" xfId="0" applyNumberFormat="1" applyFont="1" applyFill="1" applyBorder="1" applyAlignment="1" applyProtection="1">
      <alignment horizontal="center" vertical="center"/>
      <protection/>
    </xf>
    <xf numFmtId="49" fontId="4" fillId="33" borderId="10" xfId="59" applyNumberFormat="1" applyFont="1" applyFill="1" applyBorder="1" applyAlignment="1" applyProtection="1">
      <alignment horizontal="left" vertical="center" wrapText="1" indent="2"/>
      <protection/>
    </xf>
    <xf numFmtId="49" fontId="3" fillId="0" borderId="10" xfId="59" applyNumberFormat="1" applyFont="1" applyFill="1" applyBorder="1" applyAlignment="1" applyProtection="1">
      <alignment horizontal="left" vertical="center" wrapText="1" indent="2"/>
      <protection/>
    </xf>
    <xf numFmtId="0" fontId="3" fillId="0" borderId="10" xfId="59" applyFont="1" applyFill="1" applyBorder="1" applyAlignment="1" applyProtection="1">
      <alignment horizontal="left" vertical="center" wrapText="1" indent="3"/>
      <protection/>
    </xf>
    <xf numFmtId="49" fontId="3" fillId="0" borderId="10" xfId="59" applyNumberFormat="1" applyFont="1" applyFill="1" applyBorder="1" applyAlignment="1" applyProtection="1">
      <alignment horizontal="left" vertical="center" wrapText="1" inden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left" vertical="center" wrapText="1" indent="1"/>
      <protection/>
    </xf>
    <xf numFmtId="0" fontId="0" fillId="0" borderId="10" xfId="0" applyNumberFormat="1" applyFill="1" applyBorder="1" applyAlignment="1" applyProtection="1">
      <alignment horizontal="left" vertical="center" wrapText="1" indent="2"/>
      <protection/>
    </xf>
    <xf numFmtId="49" fontId="0" fillId="0" borderId="10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10" xfId="0" applyNumberFormat="1" applyFont="1" applyFill="1" applyBorder="1" applyAlignment="1" applyProtection="1">
      <alignment horizontal="left" vertical="center" wrapText="1" indent="2"/>
      <protection/>
    </xf>
    <xf numFmtId="49" fontId="11" fillId="33" borderId="10" xfId="59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 indent="3"/>
      <protection/>
    </xf>
    <xf numFmtId="49" fontId="17" fillId="33" borderId="10" xfId="0" applyNumberFormat="1" applyFont="1" applyFill="1" applyBorder="1" applyAlignment="1" applyProtection="1">
      <alignment horizontal="center" vertical="center"/>
      <protection/>
    </xf>
    <xf numFmtId="49" fontId="11" fillId="33" borderId="10" xfId="58" applyNumberFormat="1" applyFont="1" applyFill="1" applyBorder="1" applyAlignment="1" applyProtection="1">
      <alignment horizontal="left" vertical="center" wrapText="1"/>
      <protection/>
    </xf>
    <xf numFmtId="49" fontId="0" fillId="33" borderId="10" xfId="59" applyNumberFormat="1" applyFont="1" applyFill="1" applyBorder="1" applyAlignment="1" applyProtection="1">
      <alignment horizontal="center" vertical="center" wrapText="1"/>
      <protection/>
    </xf>
    <xf numFmtId="49" fontId="3" fillId="33" borderId="10" xfId="59" applyNumberFormat="1" applyFont="1" applyFill="1" applyBorder="1" applyAlignment="1" applyProtection="1">
      <alignment horizontal="left" vertical="center" wrapText="1"/>
      <protection/>
    </xf>
    <xf numFmtId="0" fontId="11" fillId="33" borderId="10" xfId="58" applyNumberFormat="1" applyFont="1" applyFill="1" applyBorder="1" applyAlignment="1" applyProtection="1">
      <alignment horizontal="left" vertical="center" wrapText="1" indent="1"/>
      <protection/>
    </xf>
    <xf numFmtId="0" fontId="12" fillId="0" borderId="10" xfId="58" applyNumberFormat="1" applyFont="1" applyFill="1" applyBorder="1" applyAlignment="1" applyProtection="1">
      <alignment horizontal="left" vertical="center" wrapText="1" indent="1"/>
      <protection/>
    </xf>
    <xf numFmtId="0" fontId="5" fillId="0" borderId="12" xfId="59" applyFont="1" applyFill="1" applyBorder="1" applyAlignment="1" applyProtection="1">
      <alignment vertical="center" wrapText="1"/>
      <protection/>
    </xf>
    <xf numFmtId="0" fontId="3" fillId="0" borderId="10" xfId="58" applyNumberFormat="1" applyFont="1" applyFill="1" applyBorder="1" applyAlignment="1" applyProtection="1">
      <alignment horizontal="left" vertical="center" wrapText="1" indent="2"/>
      <protection/>
    </xf>
    <xf numFmtId="49" fontId="17" fillId="33" borderId="10" xfId="59" applyNumberFormat="1" applyFont="1" applyFill="1" applyBorder="1" applyAlignment="1" applyProtection="1">
      <alignment horizontal="center" vertical="center" wrapText="1"/>
      <protection/>
    </xf>
    <xf numFmtId="4" fontId="3" fillId="34" borderId="10" xfId="59" applyNumberFormat="1" applyFont="1" applyFill="1" applyBorder="1" applyAlignment="1" applyProtection="1">
      <alignment horizontal="left" vertical="center" wrapText="1"/>
      <protection/>
    </xf>
    <xf numFmtId="0" fontId="5" fillId="0" borderId="10" xfId="59" applyFont="1" applyBorder="1" applyAlignment="1" applyProtection="1">
      <alignment vertical="center" wrapText="1"/>
      <protection/>
    </xf>
    <xf numFmtId="4" fontId="3" fillId="34" borderId="10" xfId="59" applyNumberFormat="1" applyFont="1" applyFill="1" applyBorder="1" applyAlignment="1" applyProtection="1">
      <alignment horizontal="center" vertical="center" wrapText="1"/>
      <protection/>
    </xf>
    <xf numFmtId="49" fontId="17" fillId="33" borderId="12" xfId="59" applyNumberFormat="1" applyFont="1" applyFill="1" applyBorder="1" applyAlignment="1" applyProtection="1">
      <alignment horizontal="center" vertical="center" wrapText="1"/>
      <protection/>
    </xf>
    <xf numFmtId="4" fontId="57" fillId="34" borderId="12" xfId="59" applyNumberFormat="1" applyFont="1" applyFill="1" applyBorder="1" applyAlignment="1" applyProtection="1">
      <alignment horizontal="left" vertical="center" wrapText="1"/>
      <protection/>
    </xf>
    <xf numFmtId="4" fontId="57" fillId="34" borderId="10" xfId="59" applyNumberFormat="1" applyFont="1" applyFill="1" applyBorder="1" applyAlignment="1" applyProtection="1">
      <alignment horizontal="center" vertical="center" wrapText="1"/>
      <protection/>
    </xf>
    <xf numFmtId="49" fontId="17" fillId="33" borderId="24" xfId="59" applyNumberFormat="1" applyFont="1" applyFill="1" applyBorder="1" applyAlignment="1" applyProtection="1">
      <alignment horizontal="center" vertical="center" wrapText="1"/>
      <protection/>
    </xf>
    <xf numFmtId="4" fontId="57" fillId="34" borderId="24" xfId="59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__________ __ ________ _______ 3" xfId="53"/>
    <cellStyle name="Обычный_BALANCE.WARM.2007YEAR(FACT)" xfId="54"/>
    <cellStyle name="Обычный_Kom kompleks 2" xfId="55"/>
    <cellStyle name="Обычный_Вода" xfId="56"/>
    <cellStyle name="Обычный_Мониторирг по ВО на 2008 год jd 2" xfId="57"/>
    <cellStyle name="Обычный_тарифы на 2002г с 1-01" xfId="58"/>
    <cellStyle name="Обычный_Тепло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yrovatskaya\BALANCE.CALC.TARIFF.VOTV.2012.FAC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1064;&#1072;&#1073;&#1083;&#1086;&#1085;\BALANCE.CALC.TARIFF.VSNA.2012.FA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ДФ"/>
      <sheetName val="ТС.РО год"/>
      <sheetName val="ТС.РО 01.01 - 30.06"/>
      <sheetName val="ТС.РО 01.07 - 31.08"/>
      <sheetName val="ТС.РО 01.09 - 31.12"/>
      <sheetName val="ТС.РР год"/>
      <sheetName val="ТС.РР 01.01 - 30.06"/>
      <sheetName val="ТС.РР 01.07 - 31.08"/>
      <sheetName val="ТС.РР 01.09 - 31.12"/>
      <sheetName val="ТС.Т 01.01 - 30.06"/>
      <sheetName val="ТС.Т 01.07 - 31.08"/>
      <sheetName val="ТС.Т 01.09 - 31.12"/>
      <sheetName val="ТС.ТМ1 01.01 - 30.06"/>
      <sheetName val="ТС.ТМ1 01.07 - 31.08"/>
      <sheetName val="ТС.ТМ1 01.09 - 31.12"/>
      <sheetName val="ТС.ТМ2 01.01 - 30.06"/>
      <sheetName val="ТС.ТМ2 01.07 - 31.08"/>
      <sheetName val="ТС.ТМ2 01.09 - 31.12"/>
      <sheetName val="ВС.БПр"/>
      <sheetName val="ВС.БТр"/>
      <sheetName val="ВС.ДФ"/>
      <sheetName val="ВС.РО год"/>
      <sheetName val="ВС.РО 01.01 - 30.06"/>
      <sheetName val="ВС.РО 01.07 - 31.08"/>
      <sheetName val="ВС.РО 01.09 - 31.12"/>
      <sheetName val="ВС.РР год"/>
      <sheetName val="ВС.РР 01.01 - 30.06"/>
      <sheetName val="ВС.РР 01.07 - 31.08"/>
      <sheetName val="ВС.РР 01.09 - 31.12"/>
      <sheetName val="ВС.ТМ1 01.01 - 30.06"/>
      <sheetName val="ВС.ТМ1 01.07 - 31.08"/>
      <sheetName val="ВС.ТМ1 01.09 - 31.12"/>
      <sheetName val="ВС.ТМ2 01.01 - 30.06"/>
      <sheetName val="ВС.ТМ2 01.07 - 31.08"/>
      <sheetName val="ВС.ТМ2 01.09 - 31.12"/>
      <sheetName val="БПр"/>
      <sheetName val="БТр"/>
      <sheetName val="ВО.ДФ"/>
      <sheetName val="РО год"/>
      <sheetName val="РО 01.01 - 30.06"/>
      <sheetName val="РО 01.07 - 31.08"/>
      <sheetName val="РО 01.09 - 31.12"/>
      <sheetName val="РР год"/>
      <sheetName val="РР 01.01 - 30.06"/>
      <sheetName val="РР 01.07 - 31.08"/>
      <sheetName val="РР 01.09 - 31.12"/>
      <sheetName val="ТМ1 01.01 - 30.06"/>
      <sheetName val="ТМ1 01.07 - 31.08"/>
      <sheetName val="ТМ1 01.09 - 31.12"/>
      <sheetName val="ТМ2 01.01 - 30.06"/>
      <sheetName val="ТМ2 01.07 - 31.08"/>
      <sheetName val="ТМ2 01.09 - 31.12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FUEL_EE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ConR"/>
      <sheetName val="modConR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DateChoose"/>
    </sheetNames>
    <sheetDataSet>
      <sheetData sheetId="3">
        <row r="7">
          <cell r="J7" t="str">
            <v>Александровское</v>
          </cell>
        </row>
      </sheetData>
      <sheetData sheetId="4">
        <row r="6">
          <cell r="E6" t="str">
            <v>водоотведения</v>
          </cell>
        </row>
        <row r="44">
          <cell r="E44" t="str">
            <v>BY_MONTHS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ДФ"/>
      <sheetName val="ТС.РО год"/>
      <sheetName val="ТС.РО 01.01 - 30.06"/>
      <sheetName val="ТС.РО 01.07 - 31.08"/>
      <sheetName val="ТС.РО 01.09 - 31.12"/>
      <sheetName val="ТС.РР год"/>
      <sheetName val="ТС.РР 01.01 - 30.06"/>
      <sheetName val="ТС.РР 01.07 - 31.08"/>
      <sheetName val="ТС.РР 01.09 - 31.12"/>
      <sheetName val="ТС.Т 01.01 - 30.06"/>
      <sheetName val="ТС.Т 01.07 - 31.08"/>
      <sheetName val="ТС.Т 01.09 - 31.12"/>
      <sheetName val="ТС.ТМ1 01.01 - 30.06"/>
      <sheetName val="ТС.ТМ1 01.07 - 31.08"/>
      <sheetName val="ТС.ТМ1 01.09 - 31.12"/>
      <sheetName val="ТС.ТМ2 01.01 - 30.06"/>
      <sheetName val="ТС.ТМ2 01.07 - 31.08"/>
      <sheetName val="ТС.ТМ2 01.09 - 31.12"/>
      <sheetName val="ВС.БПр"/>
      <sheetName val="ВС.БТр"/>
      <sheetName val="ВС.ДФ"/>
      <sheetName val="ВС.РО год"/>
      <sheetName val="ВС.РО 01.01 - 30.06"/>
      <sheetName val="ВС.РО 01.07 - 31.08"/>
      <sheetName val="ВС.РО 01.09 - 31.12"/>
      <sheetName val="ВС.РР год"/>
      <sheetName val="ВС.РР 01.01 - 30.06"/>
      <sheetName val="ВС.РР 01.07 - 31.08"/>
      <sheetName val="ВС.РР 01.09 - 31.12"/>
      <sheetName val="ВС.ТМ1 01.01 - 30.06"/>
      <sheetName val="ВС.ТМ1 01.07 - 31.08"/>
      <sheetName val="ВС.ТМ1 01.09 - 31.12"/>
      <sheetName val="ВС.ТМ2 01.01 - 30.06"/>
      <sheetName val="ВС.ТМ2 01.07 - 31.08"/>
      <sheetName val="ВС.ТМ2 01.09 - 31.12"/>
      <sheetName val="ВО.БПр"/>
      <sheetName val="ВО.БТр"/>
      <sheetName val="ВО.ДФ"/>
      <sheetName val="ВО.РО год"/>
      <sheetName val="ВО.РО 01.01 - 30.06"/>
      <sheetName val="ВО.РО 01.07 - 31.08"/>
      <sheetName val="ВО.РО 01.09 - 31.12"/>
      <sheetName val="ВО.РР год"/>
      <sheetName val="ВО.РР 01.01 - 30.06"/>
      <sheetName val="ВО.РР 01.07 - 31.08"/>
      <sheetName val="ВО.РР 01.09 - 31.12"/>
      <sheetName val="ВО.ТМ1 01.01 - 30.06"/>
      <sheetName val="ВО.ТМ1 01.07 - 31.08"/>
      <sheetName val="ВО.ТМ1 01.09 - 31.12"/>
      <sheetName val="ВО.ТМ2 01.01 - 30.06"/>
      <sheetName val="ВО.ТМ2 01.07 - 31.08"/>
      <sheetName val="ВО.ТМ2 01.09 - 31.12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FUEL_EE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ConR"/>
      <sheetName val="modConR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DateChoose"/>
      <sheetName val="БПр"/>
      <sheetName val="БТр"/>
      <sheetName val="РО год"/>
      <sheetName val="РО 01.01 - 30.06"/>
      <sheetName val="РО 01.07 - 31.08"/>
      <sheetName val="РО 01.09 - 31.12"/>
      <sheetName val="РР год"/>
      <sheetName val="РР 01.01 - 30.06"/>
      <sheetName val="РР 01.07 - 31.08"/>
      <sheetName val="РР 01.09 - 31.12"/>
      <sheetName val="ТМ1 01.01 - 30.06"/>
      <sheetName val="ТМ1 01.07 - 31.08"/>
      <sheetName val="ТМ1 01.09 - 31.12"/>
      <sheetName val="ТМ2 01.01 - 30.06"/>
      <sheetName val="ТМ2 01.07 - 31.08"/>
      <sheetName val="ТМ2 01.09 - 31.12"/>
    </sheetNames>
    <sheetDataSet>
      <sheetData sheetId="4">
        <row r="34">
          <cell r="E34" t="str">
            <v>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zoomScale="60" zoomScaleNormal="60" zoomScalePageLayoutView="0" workbookViewId="0" topLeftCell="A1">
      <selection activeCell="C51" sqref="C51"/>
    </sheetView>
  </sheetViews>
  <sheetFormatPr defaultColWidth="6.09765625" defaultRowHeight="18.75"/>
  <cols>
    <col min="1" max="1" width="9.59765625" style="78" customWidth="1"/>
    <col min="2" max="2" width="51.69921875" style="76" customWidth="1"/>
    <col min="3" max="3" width="12.19921875" style="76" customWidth="1"/>
    <col min="4" max="5" width="10.296875" style="76" customWidth="1"/>
    <col min="6" max="6" width="12.3984375" style="76" customWidth="1"/>
    <col min="7" max="7" width="43.09765625" style="45" customWidth="1"/>
    <col min="8" max="16384" width="6.09765625" style="76" customWidth="1"/>
  </cols>
  <sheetData>
    <row r="1" spans="1:7" ht="30" customHeight="1">
      <c r="A1" s="79"/>
      <c r="B1" s="1"/>
      <c r="C1" s="1"/>
      <c r="D1" s="1"/>
      <c r="E1" s="80" t="s">
        <v>264</v>
      </c>
      <c r="F1" s="80"/>
      <c r="G1" s="12"/>
    </row>
    <row r="2" spans="1:7" ht="30.75" customHeight="1">
      <c r="A2" s="81" t="s">
        <v>322</v>
      </c>
      <c r="B2" s="81"/>
      <c r="C2" s="81"/>
      <c r="D2" s="81"/>
      <c r="E2" s="81"/>
      <c r="F2" s="81"/>
      <c r="G2" s="12"/>
    </row>
    <row r="3" spans="1:7" s="44" customFormat="1" ht="27.75" customHeight="1">
      <c r="A3" s="82" t="s">
        <v>201</v>
      </c>
      <c r="B3" s="83"/>
      <c r="C3" s="84"/>
      <c r="D3" s="85"/>
      <c r="E3" s="85"/>
      <c r="F3" s="85" t="s">
        <v>353</v>
      </c>
      <c r="G3" s="86"/>
    </row>
    <row r="4" spans="1:7" ht="12" customHeight="1">
      <c r="A4" s="87" t="s">
        <v>265</v>
      </c>
      <c r="B4" s="87"/>
      <c r="C4" s="88"/>
      <c r="D4" s="88"/>
      <c r="E4" s="88"/>
      <c r="F4" s="88"/>
      <c r="G4" s="12"/>
    </row>
    <row r="5" spans="1:7" ht="12" customHeight="1">
      <c r="A5" s="89"/>
      <c r="B5" s="90"/>
      <c r="C5" s="90"/>
      <c r="D5" s="90"/>
      <c r="E5" s="90"/>
      <c r="F5" s="90"/>
      <c r="G5" s="12"/>
    </row>
    <row r="6" spans="1:7" ht="30" customHeight="1">
      <c r="A6" s="91" t="s">
        <v>0</v>
      </c>
      <c r="B6" s="92" t="s">
        <v>1</v>
      </c>
      <c r="C6" s="93" t="s">
        <v>176</v>
      </c>
      <c r="D6" s="46" t="s">
        <v>231</v>
      </c>
      <c r="E6" s="46"/>
      <c r="F6" s="46"/>
      <c r="G6" s="94" t="s">
        <v>267</v>
      </c>
    </row>
    <row r="7" spans="1:7" ht="12" customHeight="1">
      <c r="A7" s="95"/>
      <c r="B7" s="96"/>
      <c r="C7" s="97"/>
      <c r="D7" s="98" t="s">
        <v>194</v>
      </c>
      <c r="E7" s="98"/>
      <c r="F7" s="98"/>
      <c r="G7" s="99"/>
    </row>
    <row r="8" spans="1:7" ht="48" customHeight="1">
      <c r="A8" s="100"/>
      <c r="B8" s="101"/>
      <c r="C8" s="102"/>
      <c r="D8" s="103" t="s">
        <v>177</v>
      </c>
      <c r="E8" s="104" t="s">
        <v>178</v>
      </c>
      <c r="F8" s="104" t="s">
        <v>179</v>
      </c>
      <c r="G8" s="105"/>
    </row>
    <row r="9" spans="1:7" ht="25.5">
      <c r="A9" s="106"/>
      <c r="B9" s="107" t="s">
        <v>2</v>
      </c>
      <c r="C9" s="15"/>
      <c r="D9" s="108">
        <f>$C$9</f>
        <v>0</v>
      </c>
      <c r="E9" s="108">
        <f>$C$9</f>
        <v>0</v>
      </c>
      <c r="F9" s="108">
        <f>$C$9</f>
        <v>0</v>
      </c>
      <c r="G9" s="109" t="s">
        <v>266</v>
      </c>
    </row>
    <row r="10" spans="1:7" ht="18.75">
      <c r="A10" s="110" t="s">
        <v>4</v>
      </c>
      <c r="B10" s="111" t="s">
        <v>219</v>
      </c>
      <c r="C10" s="112">
        <f>'приложение 2 вода'!J25/1000</f>
        <v>0</v>
      </c>
      <c r="D10" s="113">
        <f>'приложение 2 вода'!J16/1000</f>
        <v>0</v>
      </c>
      <c r="E10" s="112">
        <f>'приложение 2 вода'!J19/1000</f>
        <v>0</v>
      </c>
      <c r="F10" s="114">
        <f>'приложение 2 вода'!J24/1000</f>
        <v>0</v>
      </c>
      <c r="G10" s="109"/>
    </row>
    <row r="11" spans="1:7" ht="37.5">
      <c r="A11" s="110" t="s">
        <v>5</v>
      </c>
      <c r="B11" s="115" t="s">
        <v>6</v>
      </c>
      <c r="C11" s="112">
        <f>D11+E11+F11</f>
        <v>0</v>
      </c>
      <c r="D11" s="16"/>
      <c r="E11" s="17"/>
      <c r="F11" s="18"/>
      <c r="G11" s="109"/>
    </row>
    <row r="12" spans="1:7" ht="51">
      <c r="A12" s="110" t="s">
        <v>7</v>
      </c>
      <c r="B12" s="116" t="s">
        <v>8</v>
      </c>
      <c r="C12" s="112">
        <f>C13+C42+C43+C44+C48+C49+C50+C75+C81+C85+C86+C87+C88+C91+C92+C93+C94+C104</f>
        <v>0</v>
      </c>
      <c r="D12" s="112">
        <f>D13+D42+D43+D44+D48+D49+D50+D75+D81+D85+D86+D87+D88+D91+D92+D93+D94+D104</f>
        <v>0</v>
      </c>
      <c r="E12" s="112">
        <f>E13+E42+E43+E44+E48+E49+E50+E75+E81+E85+E86+E87+E88+E91+E92+E93+E94+E104</f>
        <v>0</v>
      </c>
      <c r="F12" s="112">
        <f>F13+F42+F43+F44+F48+F49+F50+F75+F81+F85+F86+F87+F88+F91+F92+F93+F94+F104</f>
        <v>0</v>
      </c>
      <c r="G12" s="109" t="s">
        <v>328</v>
      </c>
    </row>
    <row r="13" spans="1:7" ht="51">
      <c r="A13" s="110" t="s">
        <v>9</v>
      </c>
      <c r="B13" s="115" t="s">
        <v>10</v>
      </c>
      <c r="C13" s="112">
        <f>D13+E13+F13</f>
        <v>0</v>
      </c>
      <c r="D13" s="112">
        <f>D14+D41</f>
        <v>0</v>
      </c>
      <c r="E13" s="112">
        <f>E14+E41</f>
        <v>0</v>
      </c>
      <c r="F13" s="112">
        <f>F14+F41</f>
        <v>0</v>
      </c>
      <c r="G13" s="109" t="s">
        <v>328</v>
      </c>
    </row>
    <row r="14" spans="1:7" ht="25.5">
      <c r="A14" s="110" t="s">
        <v>11</v>
      </c>
      <c r="B14" s="117" t="s">
        <v>12</v>
      </c>
      <c r="C14" s="112">
        <f>D14+E14+F14</f>
        <v>0</v>
      </c>
      <c r="D14" s="112">
        <f>D17+D20+D23+D26+D29+D32+D35+D38</f>
        <v>0</v>
      </c>
      <c r="E14" s="112">
        <f>E17+E20+E23+E26+E29+E32+E35+E38</f>
        <v>0</v>
      </c>
      <c r="F14" s="112">
        <f>F17+F20+F23+F26+F29+F32+F35+F38</f>
        <v>0</v>
      </c>
      <c r="G14" s="118" t="s">
        <v>307</v>
      </c>
    </row>
    <row r="15" spans="1:7" ht="51">
      <c r="A15" s="119" t="s">
        <v>13</v>
      </c>
      <c r="B15" s="120" t="s">
        <v>14</v>
      </c>
      <c r="C15" s="112">
        <f>D15+E15+F15</f>
        <v>0</v>
      </c>
      <c r="D15" s="112">
        <f>D17+D23+D29+D35</f>
        <v>0</v>
      </c>
      <c r="E15" s="112">
        <f>E17+E23+E29+E35</f>
        <v>0</v>
      </c>
      <c r="F15" s="112">
        <f>F17+F23+F29+F35</f>
        <v>0</v>
      </c>
      <c r="G15" s="109" t="s">
        <v>308</v>
      </c>
    </row>
    <row r="16" spans="1:7" ht="51">
      <c r="A16" s="119" t="s">
        <v>15</v>
      </c>
      <c r="B16" s="120" t="s">
        <v>16</v>
      </c>
      <c r="C16" s="112">
        <f>D16+E16+F16</f>
        <v>0</v>
      </c>
      <c r="D16" s="112">
        <f>D20+D26+D32+D38</f>
        <v>0</v>
      </c>
      <c r="E16" s="112">
        <f>E20+E26+E32+E38</f>
        <v>0</v>
      </c>
      <c r="F16" s="112">
        <f>F20+F26+F32+F38</f>
        <v>0</v>
      </c>
      <c r="G16" s="109" t="s">
        <v>329</v>
      </c>
    </row>
    <row r="17" spans="1:7" ht="25.5">
      <c r="A17" s="119" t="s">
        <v>17</v>
      </c>
      <c r="B17" s="120" t="s">
        <v>18</v>
      </c>
      <c r="C17" s="112">
        <f>D17+E17+F17</f>
        <v>0</v>
      </c>
      <c r="D17" s="112">
        <f>D18*D19</f>
        <v>0</v>
      </c>
      <c r="E17" s="112">
        <f>E18*E19</f>
        <v>0</v>
      </c>
      <c r="F17" s="112">
        <f>F18*F19</f>
        <v>0</v>
      </c>
      <c r="G17" s="109" t="s">
        <v>268</v>
      </c>
    </row>
    <row r="18" spans="1:7" ht="38.25">
      <c r="A18" s="121" t="s">
        <v>19</v>
      </c>
      <c r="B18" s="122" t="s">
        <v>20</v>
      </c>
      <c r="C18" s="123" t="e">
        <f>C17/C19</f>
        <v>#DIV/0!</v>
      </c>
      <c r="D18" s="9"/>
      <c r="E18" s="9"/>
      <c r="F18" s="19"/>
      <c r="G18" s="109" t="s">
        <v>269</v>
      </c>
    </row>
    <row r="19" spans="1:7" ht="38.25">
      <c r="A19" s="121" t="s">
        <v>21</v>
      </c>
      <c r="B19" s="122" t="s">
        <v>14</v>
      </c>
      <c r="C19" s="112">
        <f>D19+E19+F19</f>
        <v>0</v>
      </c>
      <c r="D19" s="9"/>
      <c r="E19" s="9"/>
      <c r="F19" s="18"/>
      <c r="G19" s="109" t="s">
        <v>309</v>
      </c>
    </row>
    <row r="20" spans="1:7" ht="25.5">
      <c r="A20" s="119" t="s">
        <v>22</v>
      </c>
      <c r="B20" s="124" t="s">
        <v>23</v>
      </c>
      <c r="C20" s="112">
        <f>D20+E20+F20</f>
        <v>0</v>
      </c>
      <c r="D20" s="112">
        <f>D21*D22</f>
        <v>0</v>
      </c>
      <c r="E20" s="112">
        <f>E21*E22</f>
        <v>0</v>
      </c>
      <c r="F20" s="112">
        <f>F21*F22</f>
        <v>0</v>
      </c>
      <c r="G20" s="109" t="s">
        <v>270</v>
      </c>
    </row>
    <row r="21" spans="1:7" ht="38.25">
      <c r="A21" s="121" t="s">
        <v>24</v>
      </c>
      <c r="B21" s="122" t="s">
        <v>25</v>
      </c>
      <c r="C21" s="123" t="e">
        <f>C20/C22</f>
        <v>#DIV/0!</v>
      </c>
      <c r="D21" s="9"/>
      <c r="E21" s="9"/>
      <c r="F21" s="19"/>
      <c r="G21" s="109" t="s">
        <v>271</v>
      </c>
    </row>
    <row r="22" spans="1:7" ht="38.25">
      <c r="A22" s="121" t="s">
        <v>26</v>
      </c>
      <c r="B22" s="122" t="s">
        <v>27</v>
      </c>
      <c r="C22" s="112">
        <f>D22+E22+F22</f>
        <v>0</v>
      </c>
      <c r="D22" s="9"/>
      <c r="E22" s="9"/>
      <c r="F22" s="18"/>
      <c r="G22" s="109" t="s">
        <v>310</v>
      </c>
    </row>
    <row r="23" spans="1:7" ht="25.5">
      <c r="A23" s="119" t="s">
        <v>28</v>
      </c>
      <c r="B23" s="120" t="s">
        <v>29</v>
      </c>
      <c r="C23" s="112">
        <f>D23+E23+F23</f>
        <v>0</v>
      </c>
      <c r="D23" s="112">
        <f>D24*D25</f>
        <v>0</v>
      </c>
      <c r="E23" s="112">
        <f>E24*E25</f>
        <v>0</v>
      </c>
      <c r="F23" s="112">
        <f>F24*F25</f>
        <v>0</v>
      </c>
      <c r="G23" s="109" t="s">
        <v>268</v>
      </c>
    </row>
    <row r="24" spans="1:7" ht="38.25">
      <c r="A24" s="121" t="s">
        <v>30</v>
      </c>
      <c r="B24" s="122" t="s">
        <v>20</v>
      </c>
      <c r="C24" s="123" t="e">
        <f>C23/C25</f>
        <v>#DIV/0!</v>
      </c>
      <c r="D24" s="9"/>
      <c r="E24" s="9"/>
      <c r="F24" s="19"/>
      <c r="G24" s="109" t="s">
        <v>269</v>
      </c>
    </row>
    <row r="25" spans="1:7" ht="38.25">
      <c r="A25" s="121" t="s">
        <v>31</v>
      </c>
      <c r="B25" s="122" t="s">
        <v>14</v>
      </c>
      <c r="C25" s="112">
        <f>D25+E25+F25</f>
        <v>0</v>
      </c>
      <c r="D25" s="9"/>
      <c r="E25" s="9"/>
      <c r="F25" s="18"/>
      <c r="G25" s="109" t="s">
        <v>311</v>
      </c>
    </row>
    <row r="26" spans="1:7" ht="25.5">
      <c r="A26" s="119" t="s">
        <v>32</v>
      </c>
      <c r="B26" s="124" t="s">
        <v>33</v>
      </c>
      <c r="C26" s="112">
        <f>D26+E26+F26</f>
        <v>0</v>
      </c>
      <c r="D26" s="112">
        <f>D27*D28</f>
        <v>0</v>
      </c>
      <c r="E26" s="112">
        <f>E27*E28</f>
        <v>0</v>
      </c>
      <c r="F26" s="112">
        <f>F27*F28</f>
        <v>0</v>
      </c>
      <c r="G26" s="109" t="s">
        <v>270</v>
      </c>
    </row>
    <row r="27" spans="1:7" ht="38.25">
      <c r="A27" s="121" t="s">
        <v>34</v>
      </c>
      <c r="B27" s="122" t="s">
        <v>25</v>
      </c>
      <c r="C27" s="123" t="e">
        <f>C26/C28</f>
        <v>#DIV/0!</v>
      </c>
      <c r="D27" s="9"/>
      <c r="E27" s="9"/>
      <c r="F27" s="19"/>
      <c r="G27" s="109" t="s">
        <v>271</v>
      </c>
    </row>
    <row r="28" spans="1:7" ht="38.25">
      <c r="A28" s="121" t="s">
        <v>35</v>
      </c>
      <c r="B28" s="122" t="s">
        <v>27</v>
      </c>
      <c r="C28" s="112">
        <f>D28+E28+F28</f>
        <v>0</v>
      </c>
      <c r="D28" s="9"/>
      <c r="E28" s="9"/>
      <c r="F28" s="18"/>
      <c r="G28" s="109" t="s">
        <v>310</v>
      </c>
    </row>
    <row r="29" spans="1:7" ht="25.5">
      <c r="A29" s="119" t="s">
        <v>36</v>
      </c>
      <c r="B29" s="120" t="s">
        <v>37</v>
      </c>
      <c r="C29" s="112">
        <f>D29+E29+F29</f>
        <v>0</v>
      </c>
      <c r="D29" s="112">
        <f>D30*D31</f>
        <v>0</v>
      </c>
      <c r="E29" s="112">
        <f>E30*E31</f>
        <v>0</v>
      </c>
      <c r="F29" s="112">
        <f>F30*F31</f>
        <v>0</v>
      </c>
      <c r="G29" s="109" t="s">
        <v>268</v>
      </c>
    </row>
    <row r="30" spans="1:7" ht="38.25">
      <c r="A30" s="121" t="s">
        <v>38</v>
      </c>
      <c r="B30" s="122" t="s">
        <v>20</v>
      </c>
      <c r="C30" s="123" t="e">
        <f>C29/C31</f>
        <v>#DIV/0!</v>
      </c>
      <c r="D30" s="9"/>
      <c r="E30" s="9"/>
      <c r="F30" s="19"/>
      <c r="G30" s="109" t="s">
        <v>269</v>
      </c>
    </row>
    <row r="31" spans="1:7" ht="38.25">
      <c r="A31" s="121" t="s">
        <v>39</v>
      </c>
      <c r="B31" s="122" t="s">
        <v>14</v>
      </c>
      <c r="C31" s="112">
        <f>D31+E31+F31</f>
        <v>0</v>
      </c>
      <c r="D31" s="9"/>
      <c r="E31" s="9"/>
      <c r="F31" s="18"/>
      <c r="G31" s="109" t="s">
        <v>309</v>
      </c>
    </row>
    <row r="32" spans="1:7" ht="25.5">
      <c r="A32" s="119" t="s">
        <v>40</v>
      </c>
      <c r="B32" s="124" t="s">
        <v>41</v>
      </c>
      <c r="C32" s="112">
        <f>D32+E32+F32</f>
        <v>0</v>
      </c>
      <c r="D32" s="112">
        <f>D33*D34</f>
        <v>0</v>
      </c>
      <c r="E32" s="112">
        <f>E33*E34</f>
        <v>0</v>
      </c>
      <c r="F32" s="112">
        <f>F33*F34</f>
        <v>0</v>
      </c>
      <c r="G32" s="109" t="s">
        <v>270</v>
      </c>
    </row>
    <row r="33" spans="1:7" ht="38.25">
      <c r="A33" s="121" t="s">
        <v>42</v>
      </c>
      <c r="B33" s="122" t="s">
        <v>25</v>
      </c>
      <c r="C33" s="123" t="e">
        <f>C32/C34</f>
        <v>#DIV/0!</v>
      </c>
      <c r="D33" s="9"/>
      <c r="E33" s="9"/>
      <c r="F33" s="19"/>
      <c r="G33" s="109" t="s">
        <v>271</v>
      </c>
    </row>
    <row r="34" spans="1:7" ht="38.25">
      <c r="A34" s="121" t="s">
        <v>43</v>
      </c>
      <c r="B34" s="122" t="s">
        <v>27</v>
      </c>
      <c r="C34" s="112">
        <f>D34+E34+F34</f>
        <v>0</v>
      </c>
      <c r="D34" s="9"/>
      <c r="E34" s="9"/>
      <c r="F34" s="18"/>
      <c r="G34" s="109" t="s">
        <v>310</v>
      </c>
    </row>
    <row r="35" spans="1:7" ht="25.5">
      <c r="A35" s="119" t="s">
        <v>44</v>
      </c>
      <c r="B35" s="120" t="s">
        <v>45</v>
      </c>
      <c r="C35" s="112">
        <f>D35+E35+F35</f>
        <v>0</v>
      </c>
      <c r="D35" s="112">
        <f>D36*D37</f>
        <v>0</v>
      </c>
      <c r="E35" s="112">
        <f>E36*E37</f>
        <v>0</v>
      </c>
      <c r="F35" s="112">
        <f>F36*F37</f>
        <v>0</v>
      </c>
      <c r="G35" s="109" t="s">
        <v>268</v>
      </c>
    </row>
    <row r="36" spans="1:7" ht="38.25">
      <c r="A36" s="121" t="s">
        <v>46</v>
      </c>
      <c r="B36" s="122" t="s">
        <v>20</v>
      </c>
      <c r="C36" s="123" t="e">
        <f>C35/C37</f>
        <v>#DIV/0!</v>
      </c>
      <c r="D36" s="9"/>
      <c r="E36" s="9"/>
      <c r="F36" s="19"/>
      <c r="G36" s="109" t="s">
        <v>269</v>
      </c>
    </row>
    <row r="37" spans="1:7" ht="38.25">
      <c r="A37" s="121" t="s">
        <v>47</v>
      </c>
      <c r="B37" s="122" t="s">
        <v>14</v>
      </c>
      <c r="C37" s="112">
        <f>D37+E37+F37</f>
        <v>0</v>
      </c>
      <c r="D37" s="9"/>
      <c r="E37" s="9"/>
      <c r="F37" s="18"/>
      <c r="G37" s="109" t="s">
        <v>309</v>
      </c>
    </row>
    <row r="38" spans="1:7" ht="25.5">
      <c r="A38" s="119" t="s">
        <v>48</v>
      </c>
      <c r="B38" s="124" t="s">
        <v>49</v>
      </c>
      <c r="C38" s="112">
        <f>D38+E38+F38</f>
        <v>0</v>
      </c>
      <c r="D38" s="112">
        <f>D39*D40</f>
        <v>0</v>
      </c>
      <c r="E38" s="112">
        <f>E39*E40</f>
        <v>0</v>
      </c>
      <c r="F38" s="112">
        <f>F39*F40</f>
        <v>0</v>
      </c>
      <c r="G38" s="109" t="s">
        <v>270</v>
      </c>
    </row>
    <row r="39" spans="1:7" ht="38.25">
      <c r="A39" s="121" t="s">
        <v>50</v>
      </c>
      <c r="B39" s="122" t="s">
        <v>25</v>
      </c>
      <c r="C39" s="123" t="e">
        <f>C38/C40</f>
        <v>#DIV/0!</v>
      </c>
      <c r="D39" s="9"/>
      <c r="E39" s="9"/>
      <c r="F39" s="19"/>
      <c r="G39" s="109" t="s">
        <v>271</v>
      </c>
    </row>
    <row r="40" spans="1:7" ht="38.25">
      <c r="A40" s="121" t="s">
        <v>51</v>
      </c>
      <c r="B40" s="122" t="s">
        <v>27</v>
      </c>
      <c r="C40" s="112">
        <f>D40+E40+F40</f>
        <v>0</v>
      </c>
      <c r="D40" s="9"/>
      <c r="E40" s="9"/>
      <c r="F40" s="18"/>
      <c r="G40" s="109" t="s">
        <v>310</v>
      </c>
    </row>
    <row r="41" spans="1:7" ht="38.25">
      <c r="A41" s="110" t="s">
        <v>52</v>
      </c>
      <c r="B41" s="125" t="s">
        <v>53</v>
      </c>
      <c r="C41" s="112">
        <f aca="true" t="shared" si="0" ref="C41:C50">D41+E41+F41</f>
        <v>0</v>
      </c>
      <c r="D41" s="9"/>
      <c r="E41" s="9"/>
      <c r="F41" s="18"/>
      <c r="G41" s="109" t="s">
        <v>272</v>
      </c>
    </row>
    <row r="42" spans="1:7" ht="25.5">
      <c r="A42" s="110" t="s">
        <v>54</v>
      </c>
      <c r="B42" s="115" t="s">
        <v>55</v>
      </c>
      <c r="C42" s="112">
        <f t="shared" si="0"/>
        <v>0</v>
      </c>
      <c r="D42" s="9"/>
      <c r="E42" s="9"/>
      <c r="F42" s="18"/>
      <c r="G42" s="109" t="s">
        <v>313</v>
      </c>
    </row>
    <row r="43" spans="1:7" ht="51">
      <c r="A43" s="110" t="s">
        <v>56</v>
      </c>
      <c r="B43" s="115" t="s">
        <v>57</v>
      </c>
      <c r="C43" s="112">
        <f t="shared" si="0"/>
        <v>0</v>
      </c>
      <c r="D43" s="9"/>
      <c r="E43" s="9"/>
      <c r="F43" s="18"/>
      <c r="G43" s="109" t="s">
        <v>312</v>
      </c>
    </row>
    <row r="44" spans="1:7" ht="38.25">
      <c r="A44" s="110" t="s">
        <v>58</v>
      </c>
      <c r="B44" s="115" t="s">
        <v>59</v>
      </c>
      <c r="C44" s="112">
        <f t="shared" si="0"/>
        <v>0</v>
      </c>
      <c r="D44" s="112">
        <f>D45+D46+D47</f>
        <v>0</v>
      </c>
      <c r="E44" s="112">
        <f>E45+E46+E47</f>
        <v>0</v>
      </c>
      <c r="F44" s="112">
        <f>F45+F46+F47</f>
        <v>0</v>
      </c>
      <c r="G44" s="109" t="s">
        <v>330</v>
      </c>
    </row>
    <row r="45" spans="1:7" ht="18.75">
      <c r="A45" s="110" t="s">
        <v>60</v>
      </c>
      <c r="B45" s="117" t="s">
        <v>61</v>
      </c>
      <c r="C45" s="112">
        <f t="shared" si="0"/>
        <v>0</v>
      </c>
      <c r="D45" s="9"/>
      <c r="E45" s="9"/>
      <c r="F45" s="18"/>
      <c r="G45" s="109"/>
    </row>
    <row r="46" spans="1:7" ht="18.75">
      <c r="A46" s="110" t="s">
        <v>62</v>
      </c>
      <c r="B46" s="117" t="s">
        <v>63</v>
      </c>
      <c r="C46" s="112">
        <f t="shared" si="0"/>
        <v>0</v>
      </c>
      <c r="D46" s="9"/>
      <c r="E46" s="9"/>
      <c r="F46" s="18"/>
      <c r="G46" s="109"/>
    </row>
    <row r="47" spans="1:7" ht="25.5">
      <c r="A47" s="110" t="s">
        <v>64</v>
      </c>
      <c r="B47" s="117" t="s">
        <v>65</v>
      </c>
      <c r="C47" s="112">
        <f t="shared" si="0"/>
        <v>0</v>
      </c>
      <c r="D47" s="9"/>
      <c r="E47" s="9"/>
      <c r="F47" s="18"/>
      <c r="G47" s="109" t="s">
        <v>273</v>
      </c>
    </row>
    <row r="48" spans="1:7" ht="51">
      <c r="A48" s="110" t="s">
        <v>66</v>
      </c>
      <c r="B48" s="115" t="s">
        <v>67</v>
      </c>
      <c r="C48" s="112">
        <f t="shared" si="0"/>
        <v>0</v>
      </c>
      <c r="D48" s="9"/>
      <c r="E48" s="9"/>
      <c r="F48" s="18"/>
      <c r="G48" s="109" t="s">
        <v>314</v>
      </c>
    </row>
    <row r="49" spans="1:7" ht="38.25">
      <c r="A49" s="110" t="s">
        <v>68</v>
      </c>
      <c r="B49" s="115" t="s">
        <v>69</v>
      </c>
      <c r="C49" s="112">
        <f t="shared" si="0"/>
        <v>0</v>
      </c>
      <c r="D49" s="9"/>
      <c r="E49" s="9"/>
      <c r="F49" s="18"/>
      <c r="G49" s="109" t="s">
        <v>315</v>
      </c>
    </row>
    <row r="50" spans="1:7" ht="25.5">
      <c r="A50" s="110" t="s">
        <v>70</v>
      </c>
      <c r="B50" s="115" t="s">
        <v>71</v>
      </c>
      <c r="C50" s="112">
        <f t="shared" si="0"/>
        <v>0</v>
      </c>
      <c r="D50" s="112">
        <f>D54+D60+D66+D69+D72</f>
        <v>0</v>
      </c>
      <c r="E50" s="112">
        <f>E54+E60+E66+E69+E72</f>
        <v>0</v>
      </c>
      <c r="F50" s="112">
        <f>F54+F60+F66+F69+F72</f>
        <v>0</v>
      </c>
      <c r="G50" s="109" t="s">
        <v>274</v>
      </c>
    </row>
    <row r="51" spans="1:7" ht="18.75">
      <c r="A51" s="126" t="s">
        <v>72</v>
      </c>
      <c r="B51" s="127" t="s">
        <v>73</v>
      </c>
      <c r="C51" s="112" t="e">
        <f>C50/C52/12</f>
        <v>#DIV/0!</v>
      </c>
      <c r="D51" s="112" t="e">
        <f>D50/D52/6</f>
        <v>#DIV/0!</v>
      </c>
      <c r="E51" s="112" t="e">
        <f>E50/E52/2</f>
        <v>#DIV/0!</v>
      </c>
      <c r="F51" s="112" t="e">
        <f>F50/F52/4</f>
        <v>#DIV/0!</v>
      </c>
      <c r="G51" s="109"/>
    </row>
    <row r="52" spans="1:7" ht="18.75">
      <c r="A52" s="126" t="s">
        <v>74</v>
      </c>
      <c r="B52" s="127" t="s">
        <v>75</v>
      </c>
      <c r="C52" s="112">
        <f>C56+C62+C68+C71+C74</f>
        <v>0</v>
      </c>
      <c r="D52" s="112">
        <f>D56+D62+D68+D71+D74</f>
        <v>0</v>
      </c>
      <c r="E52" s="112">
        <f>E56+E62+E68+E71+E74</f>
        <v>0</v>
      </c>
      <c r="F52" s="112">
        <f>F56+F62+F68+F71+F74</f>
        <v>0</v>
      </c>
      <c r="G52" s="109"/>
    </row>
    <row r="53" spans="1:7" ht="38.25">
      <c r="A53" s="126" t="s">
        <v>76</v>
      </c>
      <c r="B53" s="127" t="s">
        <v>77</v>
      </c>
      <c r="C53" s="9"/>
      <c r="D53" s="9"/>
      <c r="E53" s="9"/>
      <c r="F53" s="19"/>
      <c r="G53" s="109" t="s">
        <v>275</v>
      </c>
    </row>
    <row r="54" spans="1:7" ht="18.75">
      <c r="A54" s="106" t="s">
        <v>78</v>
      </c>
      <c r="B54" s="128" t="s">
        <v>79</v>
      </c>
      <c r="C54" s="112">
        <f>D54+E54+F54</f>
        <v>0</v>
      </c>
      <c r="D54" s="9"/>
      <c r="E54" s="9"/>
      <c r="F54" s="18"/>
      <c r="G54" s="109" t="s">
        <v>276</v>
      </c>
    </row>
    <row r="55" spans="1:7" ht="51">
      <c r="A55" s="106" t="s">
        <v>80</v>
      </c>
      <c r="B55" s="120" t="s">
        <v>81</v>
      </c>
      <c r="C55" s="123" t="e">
        <f>C54/C56/12</f>
        <v>#DIV/0!</v>
      </c>
      <c r="D55" s="123" t="e">
        <f>D54/D56/6</f>
        <v>#DIV/0!</v>
      </c>
      <c r="E55" s="123" t="e">
        <f>E54/E56/2</f>
        <v>#DIV/0!</v>
      </c>
      <c r="F55" s="123" t="e">
        <f>F54/F56/4</f>
        <v>#DIV/0!</v>
      </c>
      <c r="G55" s="109" t="s">
        <v>316</v>
      </c>
    </row>
    <row r="56" spans="1:7" ht="38.25">
      <c r="A56" s="106" t="s">
        <v>82</v>
      </c>
      <c r="B56" s="120" t="s">
        <v>83</v>
      </c>
      <c r="C56" s="9"/>
      <c r="D56" s="9"/>
      <c r="E56" s="9"/>
      <c r="F56" s="18"/>
      <c r="G56" s="109" t="s">
        <v>277</v>
      </c>
    </row>
    <row r="57" spans="1:7" ht="38.25">
      <c r="A57" s="106" t="s">
        <v>84</v>
      </c>
      <c r="B57" s="127" t="s">
        <v>85</v>
      </c>
      <c r="C57" s="9"/>
      <c r="D57" s="9"/>
      <c r="E57" s="9"/>
      <c r="F57" s="19"/>
      <c r="G57" s="109" t="s">
        <v>278</v>
      </c>
    </row>
    <row r="58" spans="1:7" ht="38.25">
      <c r="A58" s="106" t="s">
        <v>86</v>
      </c>
      <c r="B58" s="127" t="s">
        <v>87</v>
      </c>
      <c r="C58" s="9"/>
      <c r="D58" s="9"/>
      <c r="E58" s="9"/>
      <c r="F58" s="19"/>
      <c r="G58" s="109" t="s">
        <v>279</v>
      </c>
    </row>
    <row r="59" spans="1:7" ht="51">
      <c r="A59" s="106" t="s">
        <v>88</v>
      </c>
      <c r="B59" s="127" t="s">
        <v>89</v>
      </c>
      <c r="C59" s="9"/>
      <c r="D59" s="9"/>
      <c r="E59" s="9"/>
      <c r="F59" s="19"/>
      <c r="G59" s="109" t="s">
        <v>280</v>
      </c>
    </row>
    <row r="60" spans="1:7" ht="18.75">
      <c r="A60" s="106" t="s">
        <v>90</v>
      </c>
      <c r="B60" s="128" t="s">
        <v>91</v>
      </c>
      <c r="C60" s="112">
        <f>D60+E60+F60</f>
        <v>0</v>
      </c>
      <c r="D60" s="9"/>
      <c r="E60" s="9"/>
      <c r="F60" s="18"/>
      <c r="G60" s="109"/>
    </row>
    <row r="61" spans="1:7" ht="89.25">
      <c r="A61" s="106" t="s">
        <v>92</v>
      </c>
      <c r="B61" s="129" t="s">
        <v>93</v>
      </c>
      <c r="C61" s="123" t="e">
        <f>C60/C62/12</f>
        <v>#DIV/0!</v>
      </c>
      <c r="D61" s="112" t="e">
        <f>D60/D62/6</f>
        <v>#DIV/0!</v>
      </c>
      <c r="E61" s="112" t="e">
        <f>E60/E62/2</f>
        <v>#DIV/0!</v>
      </c>
      <c r="F61" s="123" t="e">
        <f>F60/F62/4</f>
        <v>#DIV/0!</v>
      </c>
      <c r="G61" s="109" t="s">
        <v>317</v>
      </c>
    </row>
    <row r="62" spans="1:7" ht="38.25">
      <c r="A62" s="106" t="s">
        <v>94</v>
      </c>
      <c r="B62" s="129" t="s">
        <v>95</v>
      </c>
      <c r="C62" s="9"/>
      <c r="D62" s="9"/>
      <c r="E62" s="9"/>
      <c r="F62" s="18"/>
      <c r="G62" s="109" t="s">
        <v>277</v>
      </c>
    </row>
    <row r="63" spans="1:7" ht="38.25">
      <c r="A63" s="106" t="s">
        <v>96</v>
      </c>
      <c r="B63" s="127" t="s">
        <v>85</v>
      </c>
      <c r="C63" s="9"/>
      <c r="D63" s="9"/>
      <c r="E63" s="9"/>
      <c r="F63" s="19"/>
      <c r="G63" s="109" t="s">
        <v>278</v>
      </c>
    </row>
    <row r="64" spans="1:7" ht="38.25">
      <c r="A64" s="106" t="s">
        <v>97</v>
      </c>
      <c r="B64" s="127" t="s">
        <v>87</v>
      </c>
      <c r="C64" s="9"/>
      <c r="D64" s="9"/>
      <c r="E64" s="9"/>
      <c r="F64" s="19"/>
      <c r="G64" s="109" t="s">
        <v>279</v>
      </c>
    </row>
    <row r="65" spans="1:7" ht="51">
      <c r="A65" s="106" t="s">
        <v>98</v>
      </c>
      <c r="B65" s="127" t="s">
        <v>89</v>
      </c>
      <c r="C65" s="9"/>
      <c r="D65" s="9"/>
      <c r="E65" s="9"/>
      <c r="F65" s="19"/>
      <c r="G65" s="109" t="s">
        <v>281</v>
      </c>
    </row>
    <row r="66" spans="1:7" ht="18.75">
      <c r="A66" s="106" t="s">
        <v>99</v>
      </c>
      <c r="B66" s="128" t="s">
        <v>100</v>
      </c>
      <c r="C66" s="112">
        <f>D66+E66+F66</f>
        <v>0</v>
      </c>
      <c r="D66" s="9"/>
      <c r="E66" s="9"/>
      <c r="F66" s="18"/>
      <c r="G66" s="109"/>
    </row>
    <row r="67" spans="1:7" ht="89.25">
      <c r="A67" s="106" t="s">
        <v>101</v>
      </c>
      <c r="B67" s="129" t="s">
        <v>102</v>
      </c>
      <c r="C67" s="123" t="e">
        <f>C66/C68/12</f>
        <v>#DIV/0!</v>
      </c>
      <c r="D67" s="112" t="e">
        <f>D66/D68/6</f>
        <v>#DIV/0!</v>
      </c>
      <c r="E67" s="112" t="e">
        <f>E66/E68/2</f>
        <v>#DIV/0!</v>
      </c>
      <c r="F67" s="123" t="e">
        <f>F66/F68/4</f>
        <v>#DIV/0!</v>
      </c>
      <c r="G67" s="109" t="s">
        <v>318</v>
      </c>
    </row>
    <row r="68" spans="1:7" ht="22.5">
      <c r="A68" s="106" t="s">
        <v>103</v>
      </c>
      <c r="B68" s="129" t="s">
        <v>104</v>
      </c>
      <c r="C68" s="9"/>
      <c r="D68" s="9"/>
      <c r="E68" s="9"/>
      <c r="F68" s="18"/>
      <c r="G68" s="109" t="s">
        <v>282</v>
      </c>
    </row>
    <row r="69" spans="1:7" ht="18.75">
      <c r="A69" s="106" t="s">
        <v>105</v>
      </c>
      <c r="B69" s="128" t="s">
        <v>106</v>
      </c>
      <c r="C69" s="112">
        <f>D69+E69+F69</f>
        <v>0</v>
      </c>
      <c r="D69" s="9"/>
      <c r="E69" s="9"/>
      <c r="F69" s="18"/>
      <c r="G69" s="109"/>
    </row>
    <row r="70" spans="1:7" ht="25.5">
      <c r="A70" s="106" t="s">
        <v>107</v>
      </c>
      <c r="B70" s="129" t="s">
        <v>108</v>
      </c>
      <c r="C70" s="123" t="e">
        <f>C69/C71/12</f>
        <v>#DIV/0!</v>
      </c>
      <c r="D70" s="112" t="e">
        <f>D69/D71/6</f>
        <v>#DIV/0!</v>
      </c>
      <c r="E70" s="112" t="e">
        <f>E69/E71/2</f>
        <v>#DIV/0!</v>
      </c>
      <c r="F70" s="123" t="e">
        <f>F69/F71/4</f>
        <v>#DIV/0!</v>
      </c>
      <c r="G70" s="109" t="s">
        <v>283</v>
      </c>
    </row>
    <row r="71" spans="1:7" ht="51">
      <c r="A71" s="106" t="s">
        <v>109</v>
      </c>
      <c r="B71" s="120" t="s">
        <v>110</v>
      </c>
      <c r="C71" s="9"/>
      <c r="D71" s="9"/>
      <c r="E71" s="9"/>
      <c r="F71" s="18"/>
      <c r="G71" s="109" t="s">
        <v>284</v>
      </c>
    </row>
    <row r="72" spans="1:7" ht="22.5">
      <c r="A72" s="106" t="s">
        <v>111</v>
      </c>
      <c r="B72" s="128" t="s">
        <v>112</v>
      </c>
      <c r="C72" s="112">
        <f>D72+E72+F72</f>
        <v>0</v>
      </c>
      <c r="D72" s="9"/>
      <c r="E72" s="9"/>
      <c r="F72" s="18"/>
      <c r="G72" s="109"/>
    </row>
    <row r="73" spans="1:7" ht="63.75">
      <c r="A73" s="106" t="s">
        <v>113</v>
      </c>
      <c r="B73" s="129" t="s">
        <v>114</v>
      </c>
      <c r="C73" s="123" t="e">
        <f>C72/C74/12</f>
        <v>#DIV/0!</v>
      </c>
      <c r="D73" s="112" t="e">
        <f>D72/D74/6</f>
        <v>#DIV/0!</v>
      </c>
      <c r="E73" s="112" t="e">
        <f>E72/E74/2</f>
        <v>#DIV/0!</v>
      </c>
      <c r="F73" s="123" t="e">
        <f>F72/F74/4</f>
        <v>#DIV/0!</v>
      </c>
      <c r="G73" s="109" t="s">
        <v>285</v>
      </c>
    </row>
    <row r="74" spans="1:7" ht="22.5">
      <c r="A74" s="106" t="s">
        <v>115</v>
      </c>
      <c r="B74" s="120" t="s">
        <v>116</v>
      </c>
      <c r="C74" s="9"/>
      <c r="D74" s="9"/>
      <c r="E74" s="9"/>
      <c r="F74" s="18"/>
      <c r="G74" s="109"/>
    </row>
    <row r="75" spans="1:7" ht="18.75">
      <c r="A75" s="110" t="s">
        <v>117</v>
      </c>
      <c r="B75" s="130" t="s">
        <v>118</v>
      </c>
      <c r="C75" s="112">
        <f aca="true" t="shared" si="1" ref="C75:C81">D75+E75+F75</f>
        <v>0</v>
      </c>
      <c r="D75" s="112">
        <f>D76+D77+D78+D79+D80</f>
        <v>0</v>
      </c>
      <c r="E75" s="112">
        <f>E76+E77+E78+E79+E80</f>
        <v>0</v>
      </c>
      <c r="F75" s="112">
        <f>F76+F77+F78+F79+F80</f>
        <v>0</v>
      </c>
      <c r="G75" s="109"/>
    </row>
    <row r="76" spans="1:7" ht="22.5">
      <c r="A76" s="110" t="s">
        <v>119</v>
      </c>
      <c r="B76" s="128" t="s">
        <v>120</v>
      </c>
      <c r="C76" s="112">
        <f t="shared" si="1"/>
        <v>0</v>
      </c>
      <c r="D76" s="9"/>
      <c r="E76" s="9"/>
      <c r="F76" s="18"/>
      <c r="G76" s="109"/>
    </row>
    <row r="77" spans="1:7" ht="18.75">
      <c r="A77" s="110" t="s">
        <v>121</v>
      </c>
      <c r="B77" s="128" t="s">
        <v>122</v>
      </c>
      <c r="C77" s="112">
        <f t="shared" si="1"/>
        <v>0</v>
      </c>
      <c r="D77" s="9"/>
      <c r="E77" s="9"/>
      <c r="F77" s="18"/>
      <c r="G77" s="109"/>
    </row>
    <row r="78" spans="1:7" ht="18.75">
      <c r="A78" s="110" t="s">
        <v>123</v>
      </c>
      <c r="B78" s="128" t="s">
        <v>124</v>
      </c>
      <c r="C78" s="112">
        <f t="shared" si="1"/>
        <v>0</v>
      </c>
      <c r="D78" s="9"/>
      <c r="E78" s="9"/>
      <c r="F78" s="18"/>
      <c r="G78" s="109"/>
    </row>
    <row r="79" spans="1:7" ht="18.75">
      <c r="A79" s="110" t="s">
        <v>125</v>
      </c>
      <c r="B79" s="128" t="s">
        <v>126</v>
      </c>
      <c r="C79" s="112">
        <f t="shared" si="1"/>
        <v>0</v>
      </c>
      <c r="D79" s="9"/>
      <c r="E79" s="9"/>
      <c r="F79" s="18"/>
      <c r="G79" s="109"/>
    </row>
    <row r="80" spans="1:7" ht="18.75">
      <c r="A80" s="110" t="s">
        <v>127</v>
      </c>
      <c r="B80" s="128" t="s">
        <v>128</v>
      </c>
      <c r="C80" s="112">
        <f t="shared" si="1"/>
        <v>0</v>
      </c>
      <c r="D80" s="9"/>
      <c r="E80" s="9"/>
      <c r="F80" s="18"/>
      <c r="G80" s="109"/>
    </row>
    <row r="81" spans="1:7" ht="18.75">
      <c r="A81" s="131" t="s">
        <v>220</v>
      </c>
      <c r="B81" s="132" t="s">
        <v>221</v>
      </c>
      <c r="C81" s="112">
        <f t="shared" si="1"/>
        <v>0</v>
      </c>
      <c r="D81" s="112">
        <f>D82*D83+D84</f>
        <v>0</v>
      </c>
      <c r="E81" s="112">
        <f>E82*E83+E84</f>
        <v>0</v>
      </c>
      <c r="F81" s="112">
        <f>F82*F83+F84</f>
        <v>0</v>
      </c>
      <c r="G81" s="109" t="s">
        <v>331</v>
      </c>
    </row>
    <row r="82" spans="1:7" ht="18.75">
      <c r="A82" s="131" t="s">
        <v>222</v>
      </c>
      <c r="B82" s="133" t="s">
        <v>223</v>
      </c>
      <c r="C82" s="112" t="e">
        <f>C81/C83</f>
        <v>#DIV/0!</v>
      </c>
      <c r="D82" s="9"/>
      <c r="E82" s="9"/>
      <c r="F82" s="18"/>
      <c r="G82" s="109"/>
    </row>
    <row r="83" spans="1:7" ht="18.75">
      <c r="A83" s="131" t="s">
        <v>224</v>
      </c>
      <c r="B83" s="133" t="s">
        <v>225</v>
      </c>
      <c r="C83" s="112">
        <f aca="true" t="shared" si="2" ref="C83:C88">D83+E83+F83</f>
        <v>0</v>
      </c>
      <c r="D83" s="9"/>
      <c r="E83" s="9"/>
      <c r="F83" s="18"/>
      <c r="G83" s="109"/>
    </row>
    <row r="84" spans="1:7" ht="18.75">
      <c r="A84" s="131" t="s">
        <v>226</v>
      </c>
      <c r="B84" s="133" t="s">
        <v>227</v>
      </c>
      <c r="C84" s="112">
        <f t="shared" si="2"/>
        <v>0</v>
      </c>
      <c r="D84" s="9"/>
      <c r="E84" s="9"/>
      <c r="F84" s="18"/>
      <c r="G84" s="109" t="s">
        <v>349</v>
      </c>
    </row>
    <row r="85" spans="1:7" ht="37.5">
      <c r="A85" s="110" t="s">
        <v>129</v>
      </c>
      <c r="B85" s="132" t="s">
        <v>228</v>
      </c>
      <c r="C85" s="112">
        <f t="shared" si="2"/>
        <v>0</v>
      </c>
      <c r="D85" s="9"/>
      <c r="E85" s="9"/>
      <c r="F85" s="18"/>
      <c r="G85" s="109" t="s">
        <v>319</v>
      </c>
    </row>
    <row r="86" spans="1:7" ht="37.5">
      <c r="A86" s="110" t="s">
        <v>130</v>
      </c>
      <c r="B86" s="132" t="s">
        <v>229</v>
      </c>
      <c r="C86" s="112">
        <f t="shared" si="2"/>
        <v>0</v>
      </c>
      <c r="D86" s="9"/>
      <c r="E86" s="9"/>
      <c r="F86" s="18"/>
      <c r="G86" s="109" t="s">
        <v>320</v>
      </c>
    </row>
    <row r="87" spans="1:7" ht="37.5">
      <c r="A87" s="110" t="s">
        <v>131</v>
      </c>
      <c r="B87" s="132" t="s">
        <v>230</v>
      </c>
      <c r="C87" s="112">
        <f t="shared" si="2"/>
        <v>0</v>
      </c>
      <c r="D87" s="9"/>
      <c r="E87" s="9"/>
      <c r="F87" s="18"/>
      <c r="G87" s="109" t="s">
        <v>321</v>
      </c>
    </row>
    <row r="88" spans="1:7" ht="25.5">
      <c r="A88" s="110" t="s">
        <v>132</v>
      </c>
      <c r="B88" s="115" t="s">
        <v>133</v>
      </c>
      <c r="C88" s="112">
        <f t="shared" si="2"/>
        <v>0</v>
      </c>
      <c r="D88" s="112">
        <f>D89+D90</f>
        <v>0</v>
      </c>
      <c r="E88" s="112">
        <f>E89+E90</f>
        <v>0</v>
      </c>
      <c r="F88" s="112">
        <f>F89+F90</f>
        <v>0</v>
      </c>
      <c r="G88" s="109" t="s">
        <v>286</v>
      </c>
    </row>
    <row r="89" spans="1:7" ht="25.5">
      <c r="A89" s="110" t="s">
        <v>134</v>
      </c>
      <c r="B89" s="117" t="s">
        <v>135</v>
      </c>
      <c r="C89" s="112">
        <f aca="true" t="shared" si="3" ref="C89:C126">D89+E89+F89</f>
        <v>0</v>
      </c>
      <c r="D89" s="9"/>
      <c r="E89" s="9"/>
      <c r="F89" s="18"/>
      <c r="G89" s="109" t="s">
        <v>286</v>
      </c>
    </row>
    <row r="90" spans="1:7" ht="25.5">
      <c r="A90" s="110" t="s">
        <v>136</v>
      </c>
      <c r="B90" s="117" t="s">
        <v>137</v>
      </c>
      <c r="C90" s="112">
        <f t="shared" si="3"/>
        <v>0</v>
      </c>
      <c r="D90" s="9"/>
      <c r="E90" s="9"/>
      <c r="F90" s="18"/>
      <c r="G90" s="109" t="s">
        <v>287</v>
      </c>
    </row>
    <row r="91" spans="1:7" ht="63.75">
      <c r="A91" s="110" t="s">
        <v>138</v>
      </c>
      <c r="B91" s="115" t="s">
        <v>139</v>
      </c>
      <c r="C91" s="112">
        <f t="shared" si="3"/>
        <v>0</v>
      </c>
      <c r="D91" s="9"/>
      <c r="E91" s="9"/>
      <c r="F91" s="18"/>
      <c r="G91" s="109" t="s">
        <v>332</v>
      </c>
    </row>
    <row r="92" spans="1:7" ht="25.5">
      <c r="A92" s="110" t="s">
        <v>140</v>
      </c>
      <c r="B92" s="115" t="s">
        <v>141</v>
      </c>
      <c r="C92" s="112">
        <f t="shared" si="3"/>
        <v>0</v>
      </c>
      <c r="D92" s="9"/>
      <c r="E92" s="9"/>
      <c r="F92" s="18"/>
      <c r="G92" s="109" t="s">
        <v>333</v>
      </c>
    </row>
    <row r="93" spans="1:7" ht="51">
      <c r="A93" s="110" t="s">
        <v>142</v>
      </c>
      <c r="B93" s="115" t="s">
        <v>143</v>
      </c>
      <c r="C93" s="112">
        <f t="shared" si="3"/>
        <v>0</v>
      </c>
      <c r="D93" s="9"/>
      <c r="E93" s="9"/>
      <c r="F93" s="18"/>
      <c r="G93" s="109" t="s">
        <v>288</v>
      </c>
    </row>
    <row r="94" spans="1:7" ht="18.75">
      <c r="A94" s="110" t="s">
        <v>144</v>
      </c>
      <c r="B94" s="115" t="s">
        <v>145</v>
      </c>
      <c r="C94" s="112">
        <f t="shared" si="3"/>
        <v>0</v>
      </c>
      <c r="D94" s="112">
        <f>D95+D96+D97+D98+D99+D100+D101+D102+D103</f>
        <v>0</v>
      </c>
      <c r="E94" s="112">
        <f>E95+E96+E97+E98+E99+E100+E101+E102+E103</f>
        <v>0</v>
      </c>
      <c r="F94" s="112">
        <f>F95+F96+F97+F98+F99+F100+F101+F102+F103</f>
        <v>0</v>
      </c>
      <c r="G94" s="109"/>
    </row>
    <row r="95" spans="1:7" ht="27" customHeight="1">
      <c r="A95" s="110" t="s">
        <v>146</v>
      </c>
      <c r="B95" s="117" t="s">
        <v>147</v>
      </c>
      <c r="C95" s="112">
        <f t="shared" si="3"/>
        <v>0</v>
      </c>
      <c r="D95" s="9"/>
      <c r="E95" s="9"/>
      <c r="F95" s="18"/>
      <c r="G95" s="109" t="s">
        <v>289</v>
      </c>
    </row>
    <row r="96" spans="1:7" ht="25.5">
      <c r="A96" s="110" t="s">
        <v>148</v>
      </c>
      <c r="B96" s="117" t="s">
        <v>149</v>
      </c>
      <c r="C96" s="112">
        <f t="shared" si="3"/>
        <v>0</v>
      </c>
      <c r="D96" s="9"/>
      <c r="E96" s="9"/>
      <c r="F96" s="18"/>
      <c r="G96" s="109" t="s">
        <v>290</v>
      </c>
    </row>
    <row r="97" spans="1:7" ht="25.5">
      <c r="A97" s="110" t="s">
        <v>150</v>
      </c>
      <c r="B97" s="117" t="s">
        <v>151</v>
      </c>
      <c r="C97" s="112">
        <f t="shared" si="3"/>
        <v>0</v>
      </c>
      <c r="D97" s="9"/>
      <c r="E97" s="9"/>
      <c r="F97" s="18"/>
      <c r="G97" s="109" t="s">
        <v>334</v>
      </c>
    </row>
    <row r="98" spans="1:7" ht="25.5">
      <c r="A98" s="110" t="s">
        <v>152</v>
      </c>
      <c r="B98" s="117" t="s">
        <v>153</v>
      </c>
      <c r="C98" s="112">
        <f t="shared" si="3"/>
        <v>0</v>
      </c>
      <c r="D98" s="9"/>
      <c r="E98" s="9"/>
      <c r="F98" s="18"/>
      <c r="G98" s="109" t="s">
        <v>334</v>
      </c>
    </row>
    <row r="99" spans="1:7" ht="25.5">
      <c r="A99" s="110" t="s">
        <v>154</v>
      </c>
      <c r="B99" s="117" t="s">
        <v>155</v>
      </c>
      <c r="C99" s="112">
        <f t="shared" si="3"/>
        <v>0</v>
      </c>
      <c r="D99" s="9"/>
      <c r="E99" s="9"/>
      <c r="F99" s="18"/>
      <c r="G99" s="109" t="s">
        <v>334</v>
      </c>
    </row>
    <row r="100" spans="1:7" ht="25.5">
      <c r="A100" s="110" t="s">
        <v>156</v>
      </c>
      <c r="B100" s="117" t="s">
        <v>157</v>
      </c>
      <c r="C100" s="112">
        <f t="shared" si="3"/>
        <v>0</v>
      </c>
      <c r="D100" s="9"/>
      <c r="E100" s="9"/>
      <c r="F100" s="18"/>
      <c r="G100" s="109" t="s">
        <v>291</v>
      </c>
    </row>
    <row r="101" spans="1:7" ht="38.25">
      <c r="A101" s="110" t="s">
        <v>158</v>
      </c>
      <c r="B101" s="117" t="s">
        <v>159</v>
      </c>
      <c r="C101" s="112">
        <f t="shared" si="3"/>
        <v>0</v>
      </c>
      <c r="D101" s="9"/>
      <c r="E101" s="9"/>
      <c r="F101" s="18"/>
      <c r="G101" s="109" t="s">
        <v>335</v>
      </c>
    </row>
    <row r="102" spans="1:7" ht="25.5">
      <c r="A102" s="110" t="s">
        <v>160</v>
      </c>
      <c r="B102" s="117" t="s">
        <v>161</v>
      </c>
      <c r="C102" s="112">
        <f t="shared" si="3"/>
        <v>0</v>
      </c>
      <c r="D102" s="9"/>
      <c r="E102" s="9"/>
      <c r="F102" s="18"/>
      <c r="G102" s="109" t="s">
        <v>292</v>
      </c>
    </row>
    <row r="103" spans="1:7" ht="38.25">
      <c r="A103" s="110" t="s">
        <v>162</v>
      </c>
      <c r="B103" s="117" t="s">
        <v>163</v>
      </c>
      <c r="C103" s="112">
        <f t="shared" si="3"/>
        <v>0</v>
      </c>
      <c r="D103" s="9"/>
      <c r="E103" s="9"/>
      <c r="F103" s="18"/>
      <c r="G103" s="109" t="s">
        <v>336</v>
      </c>
    </row>
    <row r="104" spans="1:7" ht="37.5">
      <c r="A104" s="110" t="s">
        <v>164</v>
      </c>
      <c r="B104" s="134" t="s">
        <v>165</v>
      </c>
      <c r="C104" s="112">
        <f t="shared" si="3"/>
        <v>0</v>
      </c>
      <c r="D104" s="112">
        <f>D105+D106+D107+D108+D109</f>
        <v>0</v>
      </c>
      <c r="E104" s="112">
        <f>E105+E106+E107+E108+E109</f>
        <v>0</v>
      </c>
      <c r="F104" s="112">
        <f>F105+F106+F107+F108+F109</f>
        <v>0</v>
      </c>
      <c r="G104" s="109"/>
    </row>
    <row r="105" spans="1:7" ht="38.25">
      <c r="A105" s="110" t="s">
        <v>166</v>
      </c>
      <c r="B105" s="135" t="s">
        <v>167</v>
      </c>
      <c r="C105" s="112">
        <f t="shared" si="3"/>
        <v>0</v>
      </c>
      <c r="D105" s="9"/>
      <c r="E105" s="9"/>
      <c r="F105" s="18"/>
      <c r="G105" s="109" t="s">
        <v>293</v>
      </c>
    </row>
    <row r="106" spans="1:7" ht="18.75">
      <c r="A106" s="110" t="s">
        <v>168</v>
      </c>
      <c r="B106" s="135" t="s">
        <v>169</v>
      </c>
      <c r="C106" s="112">
        <f t="shared" si="3"/>
        <v>0</v>
      </c>
      <c r="D106" s="9"/>
      <c r="E106" s="9"/>
      <c r="F106" s="9"/>
      <c r="G106" s="109"/>
    </row>
    <row r="107" spans="1:7" ht="42.75" customHeight="1">
      <c r="A107" s="110" t="s">
        <v>170</v>
      </c>
      <c r="B107" s="117" t="s">
        <v>171</v>
      </c>
      <c r="C107" s="112">
        <f t="shared" si="3"/>
        <v>0</v>
      </c>
      <c r="D107" s="9"/>
      <c r="E107" s="9"/>
      <c r="F107" s="18"/>
      <c r="G107" s="109" t="s">
        <v>337</v>
      </c>
    </row>
    <row r="108" spans="1:7" ht="37.5">
      <c r="A108" s="110" t="s">
        <v>172</v>
      </c>
      <c r="B108" s="117" t="s">
        <v>173</v>
      </c>
      <c r="C108" s="112">
        <f t="shared" si="3"/>
        <v>0</v>
      </c>
      <c r="D108" s="9"/>
      <c r="E108" s="9"/>
      <c r="F108" s="18"/>
      <c r="G108" s="109" t="s">
        <v>294</v>
      </c>
    </row>
    <row r="109" spans="1:7" ht="25.5">
      <c r="A109" s="110" t="s">
        <v>174</v>
      </c>
      <c r="B109" s="117" t="s">
        <v>175</v>
      </c>
      <c r="C109" s="112">
        <f t="shared" si="3"/>
        <v>0</v>
      </c>
      <c r="D109" s="9"/>
      <c r="E109" s="9"/>
      <c r="F109" s="18"/>
      <c r="G109" s="109" t="s">
        <v>295</v>
      </c>
    </row>
    <row r="110" spans="1:7" ht="18.75">
      <c r="A110" s="110" t="s">
        <v>232</v>
      </c>
      <c r="B110" s="136" t="s">
        <v>233</v>
      </c>
      <c r="C110" s="112">
        <f t="shared" si="3"/>
        <v>0</v>
      </c>
      <c r="D110" s="20"/>
      <c r="E110" s="20"/>
      <c r="F110" s="20"/>
      <c r="G110" s="109"/>
    </row>
    <row r="111" spans="1:7" ht="18.75">
      <c r="A111" s="110" t="s">
        <v>234</v>
      </c>
      <c r="B111" s="115" t="s">
        <v>235</v>
      </c>
      <c r="C111" s="112">
        <f t="shared" si="3"/>
        <v>0</v>
      </c>
      <c r="D111" s="20"/>
      <c r="E111" s="20"/>
      <c r="F111" s="20"/>
      <c r="G111" s="109"/>
    </row>
    <row r="112" spans="1:7" ht="18.75">
      <c r="A112" s="110" t="s">
        <v>236</v>
      </c>
      <c r="B112" s="117" t="s">
        <v>237</v>
      </c>
      <c r="C112" s="112">
        <f t="shared" si="3"/>
        <v>0</v>
      </c>
      <c r="D112" s="20"/>
      <c r="E112" s="20"/>
      <c r="F112" s="20"/>
      <c r="G112" s="109"/>
    </row>
    <row r="113" spans="1:7" ht="18.75">
      <c r="A113" s="110" t="s">
        <v>238</v>
      </c>
      <c r="B113" s="115" t="s">
        <v>239</v>
      </c>
      <c r="C113" s="112">
        <f t="shared" si="3"/>
        <v>0</v>
      </c>
      <c r="D113" s="20"/>
      <c r="E113" s="20"/>
      <c r="F113" s="20"/>
      <c r="G113" s="109"/>
    </row>
    <row r="114" spans="1:7" s="77" customFormat="1" ht="18.75">
      <c r="A114" s="110" t="s">
        <v>240</v>
      </c>
      <c r="B114" s="115" t="s">
        <v>241</v>
      </c>
      <c r="C114" s="112">
        <f t="shared" si="3"/>
        <v>0</v>
      </c>
      <c r="D114" s="21"/>
      <c r="E114" s="21"/>
      <c r="F114" s="21"/>
      <c r="G114" s="109"/>
    </row>
    <row r="115" spans="1:7" ht="18.75">
      <c r="A115" s="110" t="s">
        <v>242</v>
      </c>
      <c r="B115" s="115" t="s">
        <v>243</v>
      </c>
      <c r="C115" s="112">
        <f t="shared" si="3"/>
        <v>0</v>
      </c>
      <c r="D115" s="20"/>
      <c r="E115" s="20"/>
      <c r="F115" s="20"/>
      <c r="G115" s="109"/>
    </row>
    <row r="116" spans="1:7" ht="18.75">
      <c r="A116" s="110" t="s">
        <v>244</v>
      </c>
      <c r="B116" s="115" t="s">
        <v>245</v>
      </c>
      <c r="C116" s="112">
        <f t="shared" si="3"/>
        <v>0</v>
      </c>
      <c r="D116" s="20"/>
      <c r="E116" s="20"/>
      <c r="F116" s="20"/>
      <c r="G116" s="109"/>
    </row>
    <row r="117" spans="1:7" ht="18.75">
      <c r="A117" s="110" t="s">
        <v>246</v>
      </c>
      <c r="B117" s="117" t="s">
        <v>247</v>
      </c>
      <c r="C117" s="112">
        <f t="shared" si="3"/>
        <v>0</v>
      </c>
      <c r="D117" s="20"/>
      <c r="E117" s="20"/>
      <c r="F117" s="20"/>
      <c r="G117" s="109"/>
    </row>
    <row r="118" spans="1:7" ht="18.75">
      <c r="A118" s="110" t="s">
        <v>248</v>
      </c>
      <c r="B118" s="137" t="s">
        <v>249</v>
      </c>
      <c r="C118" s="112">
        <f t="shared" si="3"/>
        <v>0</v>
      </c>
      <c r="D118" s="20"/>
      <c r="E118" s="20"/>
      <c r="F118" s="20"/>
      <c r="G118" s="109"/>
    </row>
    <row r="119" spans="1:7" ht="21.75" customHeight="1">
      <c r="A119" s="110" t="s">
        <v>250</v>
      </c>
      <c r="B119" s="117" t="s">
        <v>251</v>
      </c>
      <c r="C119" s="112">
        <f t="shared" si="3"/>
        <v>0</v>
      </c>
      <c r="D119" s="20"/>
      <c r="E119" s="20"/>
      <c r="F119" s="20"/>
      <c r="G119" s="109"/>
    </row>
    <row r="120" spans="1:7" ht="25.5">
      <c r="A120" s="138" t="s">
        <v>341</v>
      </c>
      <c r="B120" s="139" t="s">
        <v>252</v>
      </c>
      <c r="C120" s="112">
        <f t="shared" si="3"/>
        <v>0</v>
      </c>
      <c r="D120" s="20"/>
      <c r="E120" s="20"/>
      <c r="F120" s="20"/>
      <c r="G120" s="118" t="s">
        <v>340</v>
      </c>
    </row>
    <row r="121" spans="1:7" ht="18.75">
      <c r="A121" s="110">
        <v>5</v>
      </c>
      <c r="B121" s="136" t="s">
        <v>253</v>
      </c>
      <c r="C121" s="112">
        <f t="shared" si="3"/>
        <v>0</v>
      </c>
      <c r="D121" s="20"/>
      <c r="E121" s="20"/>
      <c r="F121" s="20"/>
      <c r="G121" s="118"/>
    </row>
    <row r="122" spans="1:7" ht="22.5">
      <c r="A122" s="140">
        <v>6</v>
      </c>
      <c r="B122" s="141" t="s">
        <v>255</v>
      </c>
      <c r="C122" s="112">
        <f t="shared" si="3"/>
        <v>0</v>
      </c>
      <c r="D122" s="20"/>
      <c r="E122" s="20"/>
      <c r="F122" s="20"/>
      <c r="G122" s="118"/>
    </row>
    <row r="123" spans="1:7" ht="18.75">
      <c r="A123" s="140" t="s">
        <v>303</v>
      </c>
      <c r="B123" s="141" t="s">
        <v>256</v>
      </c>
      <c r="C123" s="112">
        <f t="shared" si="3"/>
        <v>0</v>
      </c>
      <c r="D123" s="20"/>
      <c r="E123" s="20"/>
      <c r="F123" s="20"/>
      <c r="G123" s="118"/>
    </row>
    <row r="124" spans="1:7" ht="18.75">
      <c r="A124" s="106">
        <v>8</v>
      </c>
      <c r="B124" s="142" t="s">
        <v>257</v>
      </c>
      <c r="C124" s="112">
        <f t="shared" si="3"/>
        <v>0</v>
      </c>
      <c r="D124" s="20"/>
      <c r="E124" s="20"/>
      <c r="F124" s="20"/>
      <c r="G124" s="118"/>
    </row>
    <row r="125" spans="1:7" ht="25.5">
      <c r="A125" s="106" t="s">
        <v>304</v>
      </c>
      <c r="B125" s="143" t="s">
        <v>254</v>
      </c>
      <c r="C125" s="112">
        <f t="shared" si="3"/>
        <v>0</v>
      </c>
      <c r="D125" s="20"/>
      <c r="E125" s="20"/>
      <c r="F125" s="20"/>
      <c r="G125" s="144" t="s">
        <v>296</v>
      </c>
    </row>
    <row r="126" spans="1:7" ht="18.75">
      <c r="A126" s="106" t="s">
        <v>305</v>
      </c>
      <c r="B126" s="145" t="s">
        <v>302</v>
      </c>
      <c r="C126" s="112">
        <f t="shared" si="3"/>
        <v>0</v>
      </c>
      <c r="D126" s="20"/>
      <c r="E126" s="20"/>
      <c r="F126" s="20"/>
      <c r="G126" s="118"/>
    </row>
    <row r="127" spans="1:7" ht="18">
      <c r="A127" s="146" t="s">
        <v>342</v>
      </c>
      <c r="B127" s="147" t="s">
        <v>350</v>
      </c>
      <c r="C127" s="147" t="s">
        <v>297</v>
      </c>
      <c r="D127" s="10"/>
      <c r="E127" s="10"/>
      <c r="F127" s="10"/>
      <c r="G127" s="148"/>
    </row>
    <row r="128" spans="1:7" ht="18">
      <c r="A128" s="146" t="s">
        <v>343</v>
      </c>
      <c r="B128" s="147" t="s">
        <v>352</v>
      </c>
      <c r="C128" s="149">
        <f>'приложение 2 вода'!J25</f>
        <v>0</v>
      </c>
      <c r="D128" s="149">
        <f>'приложение 2 вода'!J16</f>
        <v>0</v>
      </c>
      <c r="E128" s="149">
        <f>'приложение 2 вода'!J19</f>
        <v>0</v>
      </c>
      <c r="F128" s="149">
        <f>'приложение 2 вода'!J24</f>
        <v>0</v>
      </c>
      <c r="G128" s="148"/>
    </row>
    <row r="129" spans="1:7" ht="18">
      <c r="A129" s="146" t="s">
        <v>344</v>
      </c>
      <c r="B129" s="147" t="s">
        <v>351</v>
      </c>
      <c r="C129" s="149">
        <f>'приложение 2 вода'!R25</f>
        <v>0</v>
      </c>
      <c r="D129" s="149">
        <f>'приложение 2 вода'!R16</f>
        <v>0</v>
      </c>
      <c r="E129" s="149">
        <f>'приложение 2 вода'!R19</f>
        <v>0</v>
      </c>
      <c r="F129" s="149">
        <f>'приложение 2 вода'!R24</f>
        <v>0</v>
      </c>
      <c r="G129" s="148"/>
    </row>
    <row r="130" spans="1:7" ht="18">
      <c r="A130" s="146" t="s">
        <v>345</v>
      </c>
      <c r="B130" s="147" t="s">
        <v>298</v>
      </c>
      <c r="C130" s="149">
        <f>D130+E130+F130</f>
        <v>0</v>
      </c>
      <c r="D130" s="149">
        <f>D12-D126</f>
        <v>0</v>
      </c>
      <c r="E130" s="149">
        <f>E12-E126</f>
        <v>0</v>
      </c>
      <c r="F130" s="149">
        <f>F12-F126</f>
        <v>0</v>
      </c>
      <c r="G130" s="148"/>
    </row>
    <row r="131" spans="1:7" ht="18">
      <c r="A131" s="146" t="s">
        <v>346</v>
      </c>
      <c r="B131" s="147" t="s">
        <v>299</v>
      </c>
      <c r="C131" s="149">
        <f>SUM(D131:F131)</f>
        <v>0</v>
      </c>
      <c r="D131" s="149">
        <f>D127*D129+D125</f>
        <v>0</v>
      </c>
      <c r="E131" s="149">
        <f>E127*E129+E125</f>
        <v>0</v>
      </c>
      <c r="F131" s="149">
        <f>F127*F129+F125</f>
        <v>0</v>
      </c>
      <c r="G131" s="148"/>
    </row>
    <row r="132" spans="1:7" ht="18">
      <c r="A132" s="146" t="s">
        <v>347</v>
      </c>
      <c r="B132" s="147" t="s">
        <v>300</v>
      </c>
      <c r="C132" s="149">
        <f>SUM(D132:F132)</f>
        <v>0</v>
      </c>
      <c r="D132" s="149">
        <f>IF(D120&gt;0,D130-D120,D130+D110)</f>
        <v>0</v>
      </c>
      <c r="E132" s="149">
        <f>IF(E120&gt;0,E130-E120,E130+E110)</f>
        <v>0</v>
      </c>
      <c r="F132" s="149">
        <f>IF(F120&gt;0,F130-F120,F130+F110)</f>
        <v>0</v>
      </c>
      <c r="G132" s="148"/>
    </row>
    <row r="133" spans="1:7" ht="35.25" customHeight="1">
      <c r="A133" s="150" t="s">
        <v>348</v>
      </c>
      <c r="B133" s="151" t="s">
        <v>301</v>
      </c>
      <c r="C133" s="152">
        <f>SUM(D133:F133)</f>
        <v>0</v>
      </c>
      <c r="D133" s="152">
        <f>D132+D125-D131</f>
        <v>0</v>
      </c>
      <c r="E133" s="152">
        <f>E132+E125-E131</f>
        <v>0</v>
      </c>
      <c r="F133" s="152">
        <f>F132+F125-F131</f>
        <v>0</v>
      </c>
      <c r="G133" s="148" t="s">
        <v>338</v>
      </c>
    </row>
    <row r="134" spans="1:7" ht="37.5" customHeight="1">
      <c r="A134" s="153"/>
      <c r="B134" s="154"/>
      <c r="C134" s="152" t="s">
        <v>297</v>
      </c>
      <c r="D134" s="10"/>
      <c r="E134" s="10"/>
      <c r="F134" s="10"/>
      <c r="G134" s="148" t="s">
        <v>339</v>
      </c>
    </row>
  </sheetData>
  <sheetProtection password="FDC6" sheet="1"/>
  <protectedRanges>
    <protectedRange password="FDC6" sqref="C110:C126" name="Диапазон36"/>
    <protectedRange password="FDC6" sqref="D122:F124" name="Диапазон33"/>
    <protectedRange password="FDC6" sqref="D120:F120" name="Диапазон32"/>
    <protectedRange password="FDC6" sqref="C72:C73" name="Диапазон30"/>
    <protectedRange password="FDC6" sqref="C69:C70" name="Диапазон29"/>
    <protectedRange password="FDC6" sqref="C66:C67" name="Диапазон28"/>
    <protectedRange password="FDC6" sqref="C60:C61" name="Диапазон27"/>
    <protectedRange password="FDC6" sqref="C54:C55" name="Диапазон26"/>
    <protectedRange password="FDC6" sqref="D12:F12 C10:C51" name="Диапазон25"/>
    <protectedRange password="FDC6" sqref="D104:F104" name="Диапазон24"/>
    <protectedRange password="FDC6" sqref="C72" name="Диапазон18"/>
    <protectedRange password="FDC6" sqref="C73:F73" name="Диапазон17"/>
    <protectedRange password="FDC6" sqref="C70:F70" name="Диапазон16"/>
    <protectedRange password="FDC6" sqref="C66" name="Диапазон15"/>
    <protectedRange password="FDC6" sqref="C67:F67" name="Диапазон14"/>
    <protectedRange password="FDC6" sqref="C60" name="Диапазон13"/>
    <protectedRange password="FDC6" sqref="C55:F55" name="Диапазон12"/>
    <protectedRange password="FDC6" sqref="C50:F51" name="Диапазон11"/>
    <protectedRange password="FDC6" sqref="C44:F44" name="Диапазон10"/>
    <protectedRange password="FDC6" sqref="C38:F38" name="Диапазон9"/>
    <protectedRange password="FDC6" sqref="C35:F35" name="Диапазон8"/>
    <protectedRange password="FDC6" sqref="C32:F32" name="Диапазон7"/>
    <protectedRange password="FDC6" sqref="C29:F29" name="Диапазон6"/>
    <protectedRange password="FDC6" sqref="C26:F26" name="Диапазон5"/>
    <protectedRange password="FDC6" sqref="D23:F23" name="Диапазон4"/>
    <protectedRange password="FDC6" sqref="C20:F20" name="Диапазон3"/>
    <protectedRange password="FDC6" sqref="C13:F17" name="Диапазон2"/>
    <protectedRange password="FDC6" sqref="C10:F10" name="Диапазон1"/>
    <protectedRange password="FDC6" sqref="D123:F123 C75:C126" name="Диапазон19"/>
    <protectedRange password="FDC6" sqref="D75:F75" name="Диапазон20"/>
    <protectedRange password="FDC6" sqref="D81:F81" name="Диапазон21"/>
    <protectedRange password="FDC6" sqref="D88:F88" name="Диапазон22"/>
    <protectedRange password="FDC6" sqref="D94:F94" name="Диапазон23"/>
    <protectedRange password="FDC6" sqref="C52:F52" name="Диапазон31"/>
  </protectedRanges>
  <mergeCells count="11">
    <mergeCell ref="D7:F7"/>
    <mergeCell ref="G6:G8"/>
    <mergeCell ref="A133:A134"/>
    <mergeCell ref="B133:B134"/>
    <mergeCell ref="E1:F1"/>
    <mergeCell ref="A2:F2"/>
    <mergeCell ref="D6:F6"/>
    <mergeCell ref="A6:A8"/>
    <mergeCell ref="B6:B8"/>
    <mergeCell ref="C6:C8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zoomScale="60" zoomScaleNormal="60" zoomScalePageLayoutView="0" workbookViewId="0" topLeftCell="C1">
      <selection activeCell="A1" sqref="A1:Y25"/>
    </sheetView>
  </sheetViews>
  <sheetFormatPr defaultColWidth="8.796875" defaultRowHeight="18.75"/>
  <cols>
    <col min="1" max="1" width="13.796875" style="14" customWidth="1"/>
    <col min="2" max="4" width="8.796875" style="13" customWidth="1"/>
    <col min="5" max="5" width="10.59765625" style="13" customWidth="1"/>
    <col min="6" max="6" width="8.796875" style="13" customWidth="1"/>
    <col min="7" max="7" width="12.5" style="13" customWidth="1"/>
    <col min="8" max="14" width="8.796875" style="13" customWidth="1"/>
    <col min="15" max="15" width="9.09765625" style="13" customWidth="1"/>
    <col min="16" max="16" width="10.5" style="13" customWidth="1"/>
    <col min="17" max="17" width="11.19921875" style="13" customWidth="1"/>
    <col min="18" max="18" width="8.796875" style="13" customWidth="1"/>
    <col min="19" max="19" width="11.69921875" style="13" customWidth="1"/>
    <col min="20" max="21" width="8.796875" style="13" customWidth="1"/>
    <col min="22" max="22" width="15.19921875" style="13" customWidth="1"/>
    <col min="23" max="23" width="14.796875" style="13" customWidth="1"/>
    <col min="24" max="24" width="10.5" style="13" customWidth="1"/>
    <col min="25" max="25" width="10.3984375" style="13" customWidth="1"/>
    <col min="26" max="16384" width="8.796875" style="13" customWidth="1"/>
  </cols>
  <sheetData>
    <row r="1" spans="1:25" ht="18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55" t="s">
        <v>325</v>
      </c>
      <c r="O1" s="55"/>
      <c r="P1" s="55"/>
      <c r="Q1" s="24"/>
      <c r="R1" s="24"/>
      <c r="S1" s="24"/>
      <c r="T1" s="24"/>
      <c r="U1" s="24"/>
      <c r="V1" s="24"/>
      <c r="W1" s="24"/>
      <c r="X1" s="24"/>
      <c r="Y1" s="24"/>
    </row>
    <row r="2" spans="1:25" ht="18">
      <c r="A2" s="55" t="s">
        <v>326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24"/>
      <c r="R2" s="24"/>
      <c r="S2" s="24"/>
      <c r="T2" s="24"/>
      <c r="U2" s="24"/>
      <c r="V2" s="24"/>
      <c r="W2" s="24"/>
      <c r="X2" s="24"/>
      <c r="Y2" s="24"/>
    </row>
    <row r="3" spans="1:25" ht="18">
      <c r="A3" s="56" t="s">
        <v>231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22"/>
      <c r="R3" s="22"/>
      <c r="S3" s="22"/>
      <c r="T3" s="22"/>
      <c r="U3" s="22"/>
      <c r="V3" s="22"/>
      <c r="W3" s="22"/>
      <c r="X3" s="22"/>
      <c r="Y3" s="22"/>
    </row>
    <row r="4" spans="1:25" ht="18">
      <c r="A4" s="27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ht="18.75" customHeight="1">
      <c r="A5" s="53" t="s">
        <v>201</v>
      </c>
      <c r="B5" s="53"/>
      <c r="C5" s="53"/>
      <c r="D5" s="53"/>
      <c r="E5" s="53"/>
      <c r="F5" s="53"/>
      <c r="G5" s="53"/>
      <c r="H5" s="53"/>
      <c r="I5" s="26"/>
      <c r="J5" s="26"/>
      <c r="K5" s="26"/>
      <c r="L5" s="26"/>
      <c r="M5" s="26"/>
      <c r="N5" s="26"/>
      <c r="O5" s="26"/>
      <c r="P5" s="26"/>
      <c r="Q5" s="24"/>
      <c r="R5" s="24"/>
      <c r="S5" s="24"/>
      <c r="T5" s="24"/>
      <c r="U5" s="24"/>
      <c r="V5" s="24"/>
      <c r="W5" s="24"/>
      <c r="X5" s="24"/>
      <c r="Y5" s="24"/>
    </row>
    <row r="6" spans="1:25" ht="18.75" customHeight="1" thickBot="1">
      <c r="A6" s="54" t="s">
        <v>265</v>
      </c>
      <c r="B6" s="54"/>
      <c r="C6" s="54"/>
      <c r="D6" s="54"/>
      <c r="E6" s="54"/>
      <c r="F6" s="54"/>
      <c r="G6" s="54"/>
      <c r="H6" s="54"/>
      <c r="I6" s="26"/>
      <c r="J6" s="26"/>
      <c r="K6" s="26"/>
      <c r="L6" s="26"/>
      <c r="M6" s="26"/>
      <c r="N6" s="26"/>
      <c r="O6" s="26"/>
      <c r="P6" s="26"/>
      <c r="Q6" s="24"/>
      <c r="R6" s="24"/>
      <c r="S6" s="24"/>
      <c r="T6" s="24"/>
      <c r="U6" s="24"/>
      <c r="V6" s="24"/>
      <c r="W6" s="24"/>
      <c r="X6" s="24"/>
      <c r="Y6" s="24"/>
    </row>
    <row r="7" spans="1:25" ht="18">
      <c r="A7" s="49" t="s">
        <v>198</v>
      </c>
      <c r="B7" s="51" t="s">
        <v>197</v>
      </c>
      <c r="C7" s="51" t="s">
        <v>202</v>
      </c>
      <c r="D7" s="51" t="s">
        <v>203</v>
      </c>
      <c r="E7" s="51" t="s">
        <v>180</v>
      </c>
      <c r="F7" s="51" t="s">
        <v>204</v>
      </c>
      <c r="G7" s="51" t="s">
        <v>205</v>
      </c>
      <c r="H7" s="51" t="s">
        <v>206</v>
      </c>
      <c r="I7" s="51" t="s">
        <v>207</v>
      </c>
      <c r="J7" s="51" t="s">
        <v>208</v>
      </c>
      <c r="K7" s="51" t="s">
        <v>209</v>
      </c>
      <c r="L7" s="51"/>
      <c r="M7" s="51"/>
      <c r="N7" s="51"/>
      <c r="O7" s="51" t="s">
        <v>210</v>
      </c>
      <c r="P7" s="51"/>
      <c r="Q7" s="51"/>
      <c r="R7" s="51" t="s">
        <v>211</v>
      </c>
      <c r="S7" s="51"/>
      <c r="T7" s="51"/>
      <c r="U7" s="51"/>
      <c r="V7" s="64" t="s">
        <v>212</v>
      </c>
      <c r="W7" s="62" t="s">
        <v>213</v>
      </c>
      <c r="X7" s="47" t="s">
        <v>199</v>
      </c>
      <c r="Y7" s="57" t="s">
        <v>200</v>
      </c>
    </row>
    <row r="8" spans="1:25" ht="18">
      <c r="A8" s="50"/>
      <c r="B8" s="52"/>
      <c r="C8" s="52"/>
      <c r="D8" s="52"/>
      <c r="E8" s="52"/>
      <c r="F8" s="52"/>
      <c r="G8" s="52"/>
      <c r="H8" s="52"/>
      <c r="I8" s="52"/>
      <c r="J8" s="52"/>
      <c r="K8" s="52" t="s">
        <v>214</v>
      </c>
      <c r="L8" s="66" t="s">
        <v>215</v>
      </c>
      <c r="M8" s="66" t="s">
        <v>216</v>
      </c>
      <c r="N8" s="66" t="s">
        <v>217</v>
      </c>
      <c r="O8" s="52" t="s">
        <v>3</v>
      </c>
      <c r="P8" s="2" t="s">
        <v>4</v>
      </c>
      <c r="Q8" s="3" t="s">
        <v>7</v>
      </c>
      <c r="R8" s="52" t="s">
        <v>3</v>
      </c>
      <c r="S8" s="52" t="s">
        <v>181</v>
      </c>
      <c r="T8" s="52" t="s">
        <v>182</v>
      </c>
      <c r="U8" s="52" t="s">
        <v>218</v>
      </c>
      <c r="V8" s="65"/>
      <c r="W8" s="63"/>
      <c r="X8" s="48"/>
      <c r="Y8" s="58"/>
    </row>
    <row r="9" spans="1:25" ht="18">
      <c r="A9" s="50"/>
      <c r="B9" s="52"/>
      <c r="C9" s="52"/>
      <c r="D9" s="52"/>
      <c r="E9" s="52"/>
      <c r="F9" s="52"/>
      <c r="G9" s="52"/>
      <c r="H9" s="52"/>
      <c r="I9" s="52"/>
      <c r="J9" s="52"/>
      <c r="K9" s="52"/>
      <c r="L9" s="66"/>
      <c r="M9" s="66"/>
      <c r="N9" s="66"/>
      <c r="O9" s="52"/>
      <c r="P9" s="4"/>
      <c r="Q9" s="4"/>
      <c r="R9" s="52"/>
      <c r="S9" s="52"/>
      <c r="T9" s="52"/>
      <c r="U9" s="52"/>
      <c r="V9" s="65"/>
      <c r="W9" s="63"/>
      <c r="X9" s="48"/>
      <c r="Y9" s="58"/>
    </row>
    <row r="10" spans="1:25" ht="18">
      <c r="A10" s="28" t="s">
        <v>195</v>
      </c>
      <c r="B10" s="59"/>
      <c r="C10" s="59"/>
      <c r="D10" s="32">
        <f>E10+H10-F10</f>
        <v>0</v>
      </c>
      <c r="E10" s="23"/>
      <c r="F10" s="23"/>
      <c r="G10" s="23"/>
      <c r="H10" s="35">
        <f>I10+J10</f>
        <v>0</v>
      </c>
      <c r="I10" s="23"/>
      <c r="J10" s="35">
        <f>K10+O10+R10</f>
        <v>0</v>
      </c>
      <c r="K10" s="35">
        <f>L10+M10+N10</f>
        <v>0</v>
      </c>
      <c r="L10" s="23"/>
      <c r="M10" s="23"/>
      <c r="N10" s="23"/>
      <c r="O10" s="35">
        <f>P10+Q10</f>
        <v>0</v>
      </c>
      <c r="P10" s="23"/>
      <c r="Q10" s="23"/>
      <c r="R10" s="35">
        <f>S10+T10+U10</f>
        <v>0</v>
      </c>
      <c r="S10" s="23"/>
      <c r="T10" s="23"/>
      <c r="U10" s="23"/>
      <c r="V10" s="23"/>
      <c r="W10" s="36">
        <f>J10-V10</f>
        <v>0</v>
      </c>
      <c r="X10" s="23"/>
      <c r="Y10" s="37" t="e">
        <f>X10/D10</f>
        <v>#DIV/0!</v>
      </c>
    </row>
    <row r="11" spans="1:25" ht="18">
      <c r="A11" s="28" t="s">
        <v>183</v>
      </c>
      <c r="B11" s="60"/>
      <c r="C11" s="60"/>
      <c r="D11" s="32">
        <f aca="true" t="shared" si="0" ref="D11:D23">E11+H11-F11</f>
        <v>0</v>
      </c>
      <c r="E11" s="23"/>
      <c r="F11" s="23"/>
      <c r="G11" s="23"/>
      <c r="H11" s="35">
        <f aca="true" t="shared" si="1" ref="H11:H23">I11+J11</f>
        <v>0</v>
      </c>
      <c r="I11" s="23"/>
      <c r="J11" s="35">
        <f aca="true" t="shared" si="2" ref="J11:J23">K11+O11+R11</f>
        <v>0</v>
      </c>
      <c r="K11" s="35">
        <f aca="true" t="shared" si="3" ref="K11:K23">L11+M11+N11</f>
        <v>0</v>
      </c>
      <c r="L11" s="23"/>
      <c r="M11" s="23"/>
      <c r="N11" s="23"/>
      <c r="O11" s="35">
        <f aca="true" t="shared" si="4" ref="O11:O22">P11+Q11</f>
        <v>0</v>
      </c>
      <c r="P11" s="23"/>
      <c r="Q11" s="23"/>
      <c r="R11" s="35">
        <f aca="true" t="shared" si="5" ref="R11:R23">S11+T11+U11</f>
        <v>0</v>
      </c>
      <c r="S11" s="23"/>
      <c r="T11" s="23"/>
      <c r="U11" s="23"/>
      <c r="V11" s="23"/>
      <c r="W11" s="36">
        <f aca="true" t="shared" si="6" ref="W11:W23">J11-V11</f>
        <v>0</v>
      </c>
      <c r="X11" s="23"/>
      <c r="Y11" s="37" t="e">
        <f aca="true" t="shared" si="7" ref="Y11:Y25">X11/D11</f>
        <v>#DIV/0!</v>
      </c>
    </row>
    <row r="12" spans="1:25" ht="18">
      <c r="A12" s="28" t="s">
        <v>184</v>
      </c>
      <c r="B12" s="60"/>
      <c r="C12" s="60"/>
      <c r="D12" s="32">
        <f t="shared" si="0"/>
        <v>0</v>
      </c>
      <c r="E12" s="23"/>
      <c r="F12" s="23"/>
      <c r="G12" s="23"/>
      <c r="H12" s="35">
        <f t="shared" si="1"/>
        <v>0</v>
      </c>
      <c r="I12" s="23"/>
      <c r="J12" s="35">
        <f t="shared" si="2"/>
        <v>0</v>
      </c>
      <c r="K12" s="35">
        <f t="shared" si="3"/>
        <v>0</v>
      </c>
      <c r="L12" s="23"/>
      <c r="M12" s="23"/>
      <c r="N12" s="23"/>
      <c r="O12" s="35">
        <f t="shared" si="4"/>
        <v>0</v>
      </c>
      <c r="P12" s="23"/>
      <c r="Q12" s="23"/>
      <c r="R12" s="35">
        <f t="shared" si="5"/>
        <v>0</v>
      </c>
      <c r="S12" s="23"/>
      <c r="T12" s="23"/>
      <c r="U12" s="23"/>
      <c r="V12" s="23"/>
      <c r="W12" s="36">
        <f t="shared" si="6"/>
        <v>0</v>
      </c>
      <c r="X12" s="23"/>
      <c r="Y12" s="37" t="e">
        <f t="shared" si="7"/>
        <v>#DIV/0!</v>
      </c>
    </row>
    <row r="13" spans="1:25" ht="18">
      <c r="A13" s="28" t="s">
        <v>185</v>
      </c>
      <c r="B13" s="60"/>
      <c r="C13" s="60"/>
      <c r="D13" s="32">
        <f t="shared" si="0"/>
        <v>0</v>
      </c>
      <c r="E13" s="23"/>
      <c r="F13" s="23"/>
      <c r="G13" s="23"/>
      <c r="H13" s="35">
        <f t="shared" si="1"/>
        <v>0</v>
      </c>
      <c r="I13" s="23"/>
      <c r="J13" s="35">
        <f t="shared" si="2"/>
        <v>0</v>
      </c>
      <c r="K13" s="35">
        <f t="shared" si="3"/>
        <v>0</v>
      </c>
      <c r="L13" s="23"/>
      <c r="M13" s="23"/>
      <c r="N13" s="23"/>
      <c r="O13" s="35">
        <f t="shared" si="4"/>
        <v>0</v>
      </c>
      <c r="P13" s="23"/>
      <c r="Q13" s="23"/>
      <c r="R13" s="35">
        <f t="shared" si="5"/>
        <v>0</v>
      </c>
      <c r="S13" s="23"/>
      <c r="T13" s="23"/>
      <c r="U13" s="23"/>
      <c r="V13" s="23"/>
      <c r="W13" s="36">
        <f t="shared" si="6"/>
        <v>0</v>
      </c>
      <c r="X13" s="23"/>
      <c r="Y13" s="37" t="e">
        <f t="shared" si="7"/>
        <v>#DIV/0!</v>
      </c>
    </row>
    <row r="14" spans="1:25" ht="18">
      <c r="A14" s="28" t="s">
        <v>186</v>
      </c>
      <c r="B14" s="60"/>
      <c r="C14" s="60"/>
      <c r="D14" s="32">
        <f t="shared" si="0"/>
        <v>0</v>
      </c>
      <c r="E14" s="23"/>
      <c r="F14" s="23"/>
      <c r="G14" s="23"/>
      <c r="H14" s="35">
        <f t="shared" si="1"/>
        <v>0</v>
      </c>
      <c r="I14" s="23"/>
      <c r="J14" s="35">
        <f t="shared" si="2"/>
        <v>0</v>
      </c>
      <c r="K14" s="35">
        <f t="shared" si="3"/>
        <v>0</v>
      </c>
      <c r="L14" s="23"/>
      <c r="M14" s="23"/>
      <c r="N14" s="23"/>
      <c r="O14" s="35">
        <f t="shared" si="4"/>
        <v>0</v>
      </c>
      <c r="P14" s="23"/>
      <c r="Q14" s="23"/>
      <c r="R14" s="35">
        <f t="shared" si="5"/>
        <v>0</v>
      </c>
      <c r="S14" s="23"/>
      <c r="T14" s="23"/>
      <c r="U14" s="23"/>
      <c r="V14" s="23"/>
      <c r="W14" s="36">
        <f t="shared" si="6"/>
        <v>0</v>
      </c>
      <c r="X14" s="23"/>
      <c r="Y14" s="37" t="e">
        <f t="shared" si="7"/>
        <v>#DIV/0!</v>
      </c>
    </row>
    <row r="15" spans="1:25" ht="18">
      <c r="A15" s="28" t="s">
        <v>187</v>
      </c>
      <c r="B15" s="60"/>
      <c r="C15" s="60"/>
      <c r="D15" s="32">
        <f t="shared" si="0"/>
        <v>0</v>
      </c>
      <c r="E15" s="23"/>
      <c r="F15" s="23"/>
      <c r="G15" s="23"/>
      <c r="H15" s="35">
        <f t="shared" si="1"/>
        <v>0</v>
      </c>
      <c r="I15" s="23"/>
      <c r="J15" s="35">
        <f t="shared" si="2"/>
        <v>0</v>
      </c>
      <c r="K15" s="35">
        <f t="shared" si="3"/>
        <v>0</v>
      </c>
      <c r="L15" s="23"/>
      <c r="M15" s="23"/>
      <c r="N15" s="23"/>
      <c r="O15" s="35">
        <f t="shared" si="4"/>
        <v>0</v>
      </c>
      <c r="P15" s="23"/>
      <c r="Q15" s="23"/>
      <c r="R15" s="35">
        <f t="shared" si="5"/>
        <v>0</v>
      </c>
      <c r="S15" s="23"/>
      <c r="T15" s="23"/>
      <c r="U15" s="23"/>
      <c r="V15" s="23"/>
      <c r="W15" s="36">
        <f t="shared" si="6"/>
        <v>0</v>
      </c>
      <c r="X15" s="23"/>
      <c r="Y15" s="37" t="e">
        <f t="shared" si="7"/>
        <v>#DIV/0!</v>
      </c>
    </row>
    <row r="16" spans="1:25" s="14" customFormat="1" ht="51" customHeight="1">
      <c r="A16" s="29" t="s">
        <v>177</v>
      </c>
      <c r="B16" s="60"/>
      <c r="C16" s="60"/>
      <c r="D16" s="29">
        <f>D10+D11+D12+D13+D14+D15</f>
        <v>0</v>
      </c>
      <c r="E16" s="29">
        <f aca="true" t="shared" si="8" ref="E16:X16">E10+E11+E12+E13+E14+E15</f>
        <v>0</v>
      </c>
      <c r="F16" s="29">
        <f t="shared" si="8"/>
        <v>0</v>
      </c>
      <c r="G16" s="29">
        <f t="shared" si="8"/>
        <v>0</v>
      </c>
      <c r="H16" s="29">
        <f t="shared" si="8"/>
        <v>0</v>
      </c>
      <c r="I16" s="29">
        <f t="shared" si="8"/>
        <v>0</v>
      </c>
      <c r="J16" s="29">
        <f t="shared" si="8"/>
        <v>0</v>
      </c>
      <c r="K16" s="29">
        <f t="shared" si="8"/>
        <v>0</v>
      </c>
      <c r="L16" s="29">
        <f t="shared" si="8"/>
        <v>0</v>
      </c>
      <c r="M16" s="29">
        <f t="shared" si="8"/>
        <v>0</v>
      </c>
      <c r="N16" s="29">
        <f t="shared" si="8"/>
        <v>0</v>
      </c>
      <c r="O16" s="29">
        <f t="shared" si="8"/>
        <v>0</v>
      </c>
      <c r="P16" s="29">
        <f t="shared" si="8"/>
        <v>0</v>
      </c>
      <c r="Q16" s="29">
        <f t="shared" si="8"/>
        <v>0</v>
      </c>
      <c r="R16" s="29">
        <f t="shared" si="8"/>
        <v>0</v>
      </c>
      <c r="S16" s="29">
        <f t="shared" si="8"/>
        <v>0</v>
      </c>
      <c r="T16" s="29">
        <f t="shared" si="8"/>
        <v>0</v>
      </c>
      <c r="U16" s="29">
        <f t="shared" si="8"/>
        <v>0</v>
      </c>
      <c r="V16" s="29">
        <f t="shared" si="8"/>
        <v>0</v>
      </c>
      <c r="W16" s="29">
        <f t="shared" si="8"/>
        <v>0</v>
      </c>
      <c r="X16" s="29">
        <f t="shared" si="8"/>
        <v>0</v>
      </c>
      <c r="Y16" s="38" t="e">
        <f t="shared" si="7"/>
        <v>#DIV/0!</v>
      </c>
    </row>
    <row r="17" spans="1:25" ht="18">
      <c r="A17" s="28" t="s">
        <v>188</v>
      </c>
      <c r="B17" s="60"/>
      <c r="C17" s="60"/>
      <c r="D17" s="32">
        <f t="shared" si="0"/>
        <v>0</v>
      </c>
      <c r="E17" s="23"/>
      <c r="F17" s="23"/>
      <c r="G17" s="23"/>
      <c r="H17" s="35">
        <f t="shared" si="1"/>
        <v>0</v>
      </c>
      <c r="I17" s="23"/>
      <c r="J17" s="35">
        <f t="shared" si="2"/>
        <v>0</v>
      </c>
      <c r="K17" s="35">
        <f t="shared" si="3"/>
        <v>0</v>
      </c>
      <c r="L17" s="23"/>
      <c r="M17" s="23"/>
      <c r="N17" s="23"/>
      <c r="O17" s="35">
        <f t="shared" si="4"/>
        <v>0</v>
      </c>
      <c r="P17" s="23"/>
      <c r="Q17" s="23"/>
      <c r="R17" s="35">
        <f t="shared" si="5"/>
        <v>0</v>
      </c>
      <c r="S17" s="23"/>
      <c r="T17" s="23"/>
      <c r="U17" s="23"/>
      <c r="V17" s="23"/>
      <c r="W17" s="36">
        <f t="shared" si="6"/>
        <v>0</v>
      </c>
      <c r="X17" s="23"/>
      <c r="Y17" s="37" t="e">
        <f t="shared" si="7"/>
        <v>#DIV/0!</v>
      </c>
    </row>
    <row r="18" spans="1:25" ht="18">
      <c r="A18" s="28" t="s">
        <v>189</v>
      </c>
      <c r="B18" s="60"/>
      <c r="C18" s="60"/>
      <c r="D18" s="32">
        <f t="shared" si="0"/>
        <v>0</v>
      </c>
      <c r="E18" s="23"/>
      <c r="F18" s="23"/>
      <c r="G18" s="23"/>
      <c r="H18" s="35">
        <f t="shared" si="1"/>
        <v>0</v>
      </c>
      <c r="I18" s="23"/>
      <c r="J18" s="35">
        <f t="shared" si="2"/>
        <v>0</v>
      </c>
      <c r="K18" s="35">
        <f t="shared" si="3"/>
        <v>0</v>
      </c>
      <c r="L18" s="23"/>
      <c r="M18" s="23"/>
      <c r="N18" s="23"/>
      <c r="O18" s="35">
        <f t="shared" si="4"/>
        <v>0</v>
      </c>
      <c r="P18" s="23"/>
      <c r="Q18" s="23"/>
      <c r="R18" s="35">
        <f t="shared" si="5"/>
        <v>0</v>
      </c>
      <c r="S18" s="23"/>
      <c r="T18" s="23"/>
      <c r="U18" s="23"/>
      <c r="V18" s="23"/>
      <c r="W18" s="36">
        <f t="shared" si="6"/>
        <v>0</v>
      </c>
      <c r="X18" s="23"/>
      <c r="Y18" s="37" t="e">
        <f t="shared" si="7"/>
        <v>#DIV/0!</v>
      </c>
    </row>
    <row r="19" spans="1:25" ht="48.75" customHeight="1">
      <c r="A19" s="29" t="s">
        <v>178</v>
      </c>
      <c r="B19" s="60"/>
      <c r="C19" s="60"/>
      <c r="D19" s="32">
        <f>D17+D18</f>
        <v>0</v>
      </c>
      <c r="E19" s="32">
        <f aca="true" t="shared" si="9" ref="E19:X19">E17+E18</f>
        <v>0</v>
      </c>
      <c r="F19" s="32">
        <f t="shared" si="9"/>
        <v>0</v>
      </c>
      <c r="G19" s="32">
        <f t="shared" si="9"/>
        <v>0</v>
      </c>
      <c r="H19" s="32">
        <f t="shared" si="9"/>
        <v>0</v>
      </c>
      <c r="I19" s="32">
        <f t="shared" si="9"/>
        <v>0</v>
      </c>
      <c r="J19" s="32">
        <f t="shared" si="9"/>
        <v>0</v>
      </c>
      <c r="K19" s="32">
        <f t="shared" si="9"/>
        <v>0</v>
      </c>
      <c r="L19" s="32">
        <f t="shared" si="9"/>
        <v>0</v>
      </c>
      <c r="M19" s="32">
        <f t="shared" si="9"/>
        <v>0</v>
      </c>
      <c r="N19" s="32">
        <f t="shared" si="9"/>
        <v>0</v>
      </c>
      <c r="O19" s="32">
        <f t="shared" si="9"/>
        <v>0</v>
      </c>
      <c r="P19" s="32">
        <f t="shared" si="9"/>
        <v>0</v>
      </c>
      <c r="Q19" s="32">
        <f t="shared" si="9"/>
        <v>0</v>
      </c>
      <c r="R19" s="32">
        <f t="shared" si="9"/>
        <v>0</v>
      </c>
      <c r="S19" s="32">
        <f t="shared" si="9"/>
        <v>0</v>
      </c>
      <c r="T19" s="32">
        <f t="shared" si="9"/>
        <v>0</v>
      </c>
      <c r="U19" s="32">
        <f t="shared" si="9"/>
        <v>0</v>
      </c>
      <c r="V19" s="32">
        <f t="shared" si="9"/>
        <v>0</v>
      </c>
      <c r="W19" s="32">
        <f t="shared" si="9"/>
        <v>0</v>
      </c>
      <c r="X19" s="32">
        <f t="shared" si="9"/>
        <v>0</v>
      </c>
      <c r="Y19" s="37" t="e">
        <f t="shared" si="7"/>
        <v>#DIV/0!</v>
      </c>
    </row>
    <row r="20" spans="1:25" ht="18">
      <c r="A20" s="28" t="s">
        <v>190</v>
      </c>
      <c r="B20" s="60"/>
      <c r="C20" s="60"/>
      <c r="D20" s="32">
        <f t="shared" si="0"/>
        <v>0</v>
      </c>
      <c r="E20" s="23"/>
      <c r="F20" s="23"/>
      <c r="G20" s="23"/>
      <c r="H20" s="35">
        <f t="shared" si="1"/>
        <v>0</v>
      </c>
      <c r="I20" s="23"/>
      <c r="J20" s="35">
        <f t="shared" si="2"/>
        <v>0</v>
      </c>
      <c r="K20" s="35">
        <f t="shared" si="3"/>
        <v>0</v>
      </c>
      <c r="L20" s="23"/>
      <c r="M20" s="23"/>
      <c r="N20" s="23"/>
      <c r="O20" s="35">
        <f t="shared" si="4"/>
        <v>0</v>
      </c>
      <c r="P20" s="23"/>
      <c r="Q20" s="23"/>
      <c r="R20" s="35">
        <f t="shared" si="5"/>
        <v>0</v>
      </c>
      <c r="S20" s="23"/>
      <c r="T20" s="23"/>
      <c r="U20" s="23"/>
      <c r="V20" s="23"/>
      <c r="W20" s="36">
        <f t="shared" si="6"/>
        <v>0</v>
      </c>
      <c r="X20" s="23"/>
      <c r="Y20" s="37" t="e">
        <f t="shared" si="7"/>
        <v>#DIV/0!</v>
      </c>
    </row>
    <row r="21" spans="1:25" ht="18">
      <c r="A21" s="28" t="s">
        <v>191</v>
      </c>
      <c r="B21" s="60"/>
      <c r="C21" s="60"/>
      <c r="D21" s="32">
        <f t="shared" si="0"/>
        <v>0</v>
      </c>
      <c r="E21" s="23"/>
      <c r="F21" s="23"/>
      <c r="G21" s="23"/>
      <c r="H21" s="35">
        <f t="shared" si="1"/>
        <v>0</v>
      </c>
      <c r="I21" s="23"/>
      <c r="J21" s="35">
        <f t="shared" si="2"/>
        <v>0</v>
      </c>
      <c r="K21" s="35">
        <f t="shared" si="3"/>
        <v>0</v>
      </c>
      <c r="L21" s="23"/>
      <c r="M21" s="23"/>
      <c r="N21" s="23"/>
      <c r="O21" s="35">
        <f t="shared" si="4"/>
        <v>0</v>
      </c>
      <c r="P21" s="23"/>
      <c r="Q21" s="23"/>
      <c r="R21" s="35">
        <f t="shared" si="5"/>
        <v>0</v>
      </c>
      <c r="S21" s="23"/>
      <c r="T21" s="23"/>
      <c r="U21" s="23"/>
      <c r="V21" s="23"/>
      <c r="W21" s="36">
        <f t="shared" si="6"/>
        <v>0</v>
      </c>
      <c r="X21" s="23"/>
      <c r="Y21" s="37" t="e">
        <f t="shared" si="7"/>
        <v>#DIV/0!</v>
      </c>
    </row>
    <row r="22" spans="1:25" ht="18">
      <c r="A22" s="28" t="s">
        <v>192</v>
      </c>
      <c r="B22" s="60"/>
      <c r="C22" s="60"/>
      <c r="D22" s="32">
        <f t="shared" si="0"/>
        <v>0</v>
      </c>
      <c r="E22" s="23"/>
      <c r="F22" s="23"/>
      <c r="G22" s="23"/>
      <c r="H22" s="35">
        <f t="shared" si="1"/>
        <v>0</v>
      </c>
      <c r="I22" s="23"/>
      <c r="J22" s="35">
        <f t="shared" si="2"/>
        <v>0</v>
      </c>
      <c r="K22" s="35">
        <f t="shared" si="3"/>
        <v>0</v>
      </c>
      <c r="L22" s="23"/>
      <c r="M22" s="23"/>
      <c r="N22" s="23"/>
      <c r="O22" s="35">
        <f t="shared" si="4"/>
        <v>0</v>
      </c>
      <c r="P22" s="23"/>
      <c r="Q22" s="23"/>
      <c r="R22" s="35">
        <f t="shared" si="5"/>
        <v>0</v>
      </c>
      <c r="S22" s="23"/>
      <c r="T22" s="23"/>
      <c r="U22" s="23"/>
      <c r="V22" s="23"/>
      <c r="W22" s="36">
        <f t="shared" si="6"/>
        <v>0</v>
      </c>
      <c r="X22" s="23"/>
      <c r="Y22" s="37" t="e">
        <f t="shared" si="7"/>
        <v>#DIV/0!</v>
      </c>
    </row>
    <row r="23" spans="1:25" ht="18">
      <c r="A23" s="28" t="s">
        <v>193</v>
      </c>
      <c r="B23" s="60"/>
      <c r="C23" s="60"/>
      <c r="D23" s="32">
        <f t="shared" si="0"/>
        <v>0</v>
      </c>
      <c r="E23" s="23"/>
      <c r="F23" s="23"/>
      <c r="G23" s="23"/>
      <c r="H23" s="35">
        <f t="shared" si="1"/>
        <v>0</v>
      </c>
      <c r="I23" s="23"/>
      <c r="J23" s="35">
        <f t="shared" si="2"/>
        <v>0</v>
      </c>
      <c r="K23" s="35">
        <f t="shared" si="3"/>
        <v>0</v>
      </c>
      <c r="L23" s="23"/>
      <c r="M23" s="23"/>
      <c r="N23" s="23"/>
      <c r="O23" s="35">
        <f>P23+Q23</f>
        <v>0</v>
      </c>
      <c r="P23" s="23"/>
      <c r="Q23" s="23"/>
      <c r="R23" s="35">
        <f t="shared" si="5"/>
        <v>0</v>
      </c>
      <c r="S23" s="23"/>
      <c r="T23" s="23"/>
      <c r="U23" s="23"/>
      <c r="V23" s="23"/>
      <c r="W23" s="36">
        <f t="shared" si="6"/>
        <v>0</v>
      </c>
      <c r="X23" s="23"/>
      <c r="Y23" s="37" t="e">
        <f t="shared" si="7"/>
        <v>#DIV/0!</v>
      </c>
    </row>
    <row r="24" spans="1:25" ht="47.25" customHeight="1">
      <c r="A24" s="30" t="s">
        <v>179</v>
      </c>
      <c r="B24" s="60"/>
      <c r="C24" s="60"/>
      <c r="D24" s="33">
        <f>D20+D21+D22+D23</f>
        <v>0</v>
      </c>
      <c r="E24" s="33">
        <f aca="true" t="shared" si="10" ref="E24:X24">E20+E21+E22+E23</f>
        <v>0</v>
      </c>
      <c r="F24" s="33">
        <f t="shared" si="10"/>
        <v>0</v>
      </c>
      <c r="G24" s="33">
        <f t="shared" si="10"/>
        <v>0</v>
      </c>
      <c r="H24" s="33">
        <f t="shared" si="10"/>
        <v>0</v>
      </c>
      <c r="I24" s="33">
        <f t="shared" si="10"/>
        <v>0</v>
      </c>
      <c r="J24" s="33">
        <f t="shared" si="10"/>
        <v>0</v>
      </c>
      <c r="K24" s="33">
        <f t="shared" si="10"/>
        <v>0</v>
      </c>
      <c r="L24" s="33">
        <f t="shared" si="10"/>
        <v>0</v>
      </c>
      <c r="M24" s="33">
        <f t="shared" si="10"/>
        <v>0</v>
      </c>
      <c r="N24" s="33">
        <f t="shared" si="10"/>
        <v>0</v>
      </c>
      <c r="O24" s="33">
        <f t="shared" si="10"/>
        <v>0</v>
      </c>
      <c r="P24" s="33">
        <f t="shared" si="10"/>
        <v>0</v>
      </c>
      <c r="Q24" s="33">
        <f t="shared" si="10"/>
        <v>0</v>
      </c>
      <c r="R24" s="33">
        <f t="shared" si="10"/>
        <v>0</v>
      </c>
      <c r="S24" s="33">
        <f t="shared" si="10"/>
        <v>0</v>
      </c>
      <c r="T24" s="33">
        <f t="shared" si="10"/>
        <v>0</v>
      </c>
      <c r="U24" s="33">
        <f t="shared" si="10"/>
        <v>0</v>
      </c>
      <c r="V24" s="33">
        <f t="shared" si="10"/>
        <v>0</v>
      </c>
      <c r="W24" s="33">
        <f t="shared" si="10"/>
        <v>0</v>
      </c>
      <c r="X24" s="33">
        <f t="shared" si="10"/>
        <v>0</v>
      </c>
      <c r="Y24" s="37" t="e">
        <f t="shared" si="7"/>
        <v>#DIV/0!</v>
      </c>
    </row>
    <row r="25" spans="1:25" ht="18.75" thickBot="1">
      <c r="A25" s="31" t="s">
        <v>196</v>
      </c>
      <c r="B25" s="61"/>
      <c r="C25" s="61"/>
      <c r="D25" s="34">
        <f>D16+D19+D24</f>
        <v>0</v>
      </c>
      <c r="E25" s="34">
        <f aca="true" t="shared" si="11" ref="E25:X25">E16+E19+E24</f>
        <v>0</v>
      </c>
      <c r="F25" s="34">
        <f t="shared" si="11"/>
        <v>0</v>
      </c>
      <c r="G25" s="34">
        <f t="shared" si="11"/>
        <v>0</v>
      </c>
      <c r="H25" s="34">
        <f t="shared" si="11"/>
        <v>0</v>
      </c>
      <c r="I25" s="34">
        <f t="shared" si="11"/>
        <v>0</v>
      </c>
      <c r="J25" s="34">
        <f t="shared" si="11"/>
        <v>0</v>
      </c>
      <c r="K25" s="34">
        <f t="shared" si="11"/>
        <v>0</v>
      </c>
      <c r="L25" s="34">
        <f t="shared" si="11"/>
        <v>0</v>
      </c>
      <c r="M25" s="34">
        <f t="shared" si="11"/>
        <v>0</v>
      </c>
      <c r="N25" s="34">
        <f t="shared" si="11"/>
        <v>0</v>
      </c>
      <c r="O25" s="34">
        <f>O16+O19+O24</f>
        <v>0</v>
      </c>
      <c r="P25" s="34">
        <f t="shared" si="11"/>
        <v>0</v>
      </c>
      <c r="Q25" s="34">
        <f t="shared" si="11"/>
        <v>0</v>
      </c>
      <c r="R25" s="34">
        <f t="shared" si="11"/>
        <v>0</v>
      </c>
      <c r="S25" s="34">
        <f t="shared" si="11"/>
        <v>0</v>
      </c>
      <c r="T25" s="34">
        <f t="shared" si="11"/>
        <v>0</v>
      </c>
      <c r="U25" s="34">
        <f t="shared" si="11"/>
        <v>0</v>
      </c>
      <c r="V25" s="34">
        <f t="shared" si="11"/>
        <v>0</v>
      </c>
      <c r="W25" s="34">
        <f t="shared" si="11"/>
        <v>0</v>
      </c>
      <c r="X25" s="34">
        <f t="shared" si="11"/>
        <v>0</v>
      </c>
      <c r="Y25" s="37" t="e">
        <f t="shared" si="7"/>
        <v>#DIV/0!</v>
      </c>
    </row>
    <row r="26" spans="10:11" ht="18">
      <c r="J26" s="24"/>
      <c r="K26" s="24"/>
    </row>
    <row r="30" ht="18">
      <c r="N30" s="24"/>
    </row>
  </sheetData>
  <sheetProtection password="FDC6" sheet="1"/>
  <protectedRanges>
    <protectedRange password="FDC6" sqref="D24:X24" name="Диапазон13"/>
    <protectedRange password="FDC6" sqref="D19:X19" name="Диапазон12"/>
    <protectedRange password="FDC6" sqref="D25:Y25" name="Диапазон10"/>
    <protectedRange password="FDC6" sqref="Y10:Y24" name="Диапазон9"/>
    <protectedRange password="FDC6" sqref="W10:W15 W17:W18 W20:W23" name="Диапазон8"/>
    <protectedRange password="FDC6" sqref="R10:R15 R17:R18 R20:R23" name="Диапазон7"/>
    <protectedRange password="FDC6" sqref="E16:X16 E19:X19 E24:X25 D10:D25" name="Диапазон2"/>
    <protectedRange password="FDC6" sqref="H10:H15 H17:H18 H20:H23" name="Диапазон3"/>
    <protectedRange sqref="J17:K18 J20:K23 J10:K15" name="Диапазон4"/>
    <protectedRange password="FDC6" sqref="J17:K18 J20:K23 J10:K15" name="Диапазон5"/>
    <protectedRange password="FDC6" sqref="O10:O15 O17:O18 O20:O23" name="Диапазон6"/>
    <protectedRange password="FDC6" sqref="D16:X16" name="Диапазон11"/>
  </protectedRanges>
  <mergeCells count="33">
    <mergeCell ref="V7:V9"/>
    <mergeCell ref="K8:K9"/>
    <mergeCell ref="L8:L9"/>
    <mergeCell ref="M8:M9"/>
    <mergeCell ref="N8:N9"/>
    <mergeCell ref="T8:T9"/>
    <mergeCell ref="Y7:Y9"/>
    <mergeCell ref="B10:B25"/>
    <mergeCell ref="C10:C25"/>
    <mergeCell ref="J7:J9"/>
    <mergeCell ref="K7:N7"/>
    <mergeCell ref="W7:W9"/>
    <mergeCell ref="O8:O9"/>
    <mergeCell ref="F7:F9"/>
    <mergeCell ref="G7:G9"/>
    <mergeCell ref="H7:H9"/>
    <mergeCell ref="N1:P1"/>
    <mergeCell ref="A3:P3"/>
    <mergeCell ref="A2:P2"/>
    <mergeCell ref="U8:U9"/>
    <mergeCell ref="O7:Q7"/>
    <mergeCell ref="R7:U7"/>
    <mergeCell ref="I7:I9"/>
    <mergeCell ref="X7:X9"/>
    <mergeCell ref="A7:A9"/>
    <mergeCell ref="C7:C9"/>
    <mergeCell ref="D7:D9"/>
    <mergeCell ref="E7:E9"/>
    <mergeCell ref="A5:H5"/>
    <mergeCell ref="A6:H6"/>
    <mergeCell ref="R8:R9"/>
    <mergeCell ref="S8:S9"/>
    <mergeCell ref="B7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3" sqref="A3:I3"/>
    </sheetView>
  </sheetViews>
  <sheetFormatPr defaultColWidth="8.796875" defaultRowHeight="18.75"/>
  <cols>
    <col min="2" max="2" width="12.5" style="0" customWidth="1"/>
    <col min="6" max="6" width="15.3984375" style="0" customWidth="1"/>
  </cols>
  <sheetData>
    <row r="1" spans="1:9" ht="18.75">
      <c r="A1" s="41"/>
      <c r="B1" s="41"/>
      <c r="C1" s="41"/>
      <c r="D1" s="41"/>
      <c r="E1" s="41"/>
      <c r="F1" s="41"/>
      <c r="G1" s="69" t="s">
        <v>323</v>
      </c>
      <c r="H1" s="69"/>
      <c r="I1" s="69"/>
    </row>
    <row r="2" spans="1:9" ht="18.75">
      <c r="A2" s="69" t="s">
        <v>327</v>
      </c>
      <c r="B2" s="69"/>
      <c r="C2" s="69"/>
      <c r="D2" s="69"/>
      <c r="E2" s="69"/>
      <c r="F2" s="69"/>
      <c r="G2" s="69"/>
      <c r="H2" s="69"/>
      <c r="I2" s="69"/>
    </row>
    <row r="3" spans="1:9" ht="18.75">
      <c r="A3" s="70" t="s">
        <v>324</v>
      </c>
      <c r="B3" s="70"/>
      <c r="C3" s="70"/>
      <c r="D3" s="70"/>
      <c r="E3" s="70"/>
      <c r="F3" s="70"/>
      <c r="G3" s="70"/>
      <c r="H3" s="70"/>
      <c r="I3" s="70"/>
    </row>
    <row r="4" spans="1:9" ht="18.75">
      <c r="A4" s="41"/>
      <c r="B4" s="41"/>
      <c r="C4" s="41"/>
      <c r="D4" s="41"/>
      <c r="E4" s="41"/>
      <c r="F4" s="41"/>
      <c r="G4" s="41"/>
      <c r="H4" s="41"/>
      <c r="I4" s="41"/>
    </row>
    <row r="5" spans="1:9" ht="18.75">
      <c r="A5" s="53" t="s">
        <v>201</v>
      </c>
      <c r="B5" s="53"/>
      <c r="C5" s="53"/>
      <c r="D5" s="53"/>
      <c r="E5" s="53"/>
      <c r="F5" s="53"/>
      <c r="G5" s="53"/>
      <c r="H5" s="53"/>
      <c r="I5" s="42"/>
    </row>
    <row r="6" spans="1:9" ht="19.5" customHeight="1" thickBot="1">
      <c r="A6" s="54" t="s">
        <v>265</v>
      </c>
      <c r="B6" s="54"/>
      <c r="C6" s="54"/>
      <c r="D6" s="54"/>
      <c r="E6" s="54"/>
      <c r="F6" s="54"/>
      <c r="G6" s="54"/>
      <c r="H6" s="54"/>
      <c r="I6" s="41"/>
    </row>
    <row r="7" spans="1:9" ht="18.75" customHeight="1">
      <c r="A7" s="72" t="s">
        <v>198</v>
      </c>
      <c r="B7" s="67" t="s">
        <v>259</v>
      </c>
      <c r="C7" s="67" t="s">
        <v>258</v>
      </c>
      <c r="D7" s="71" t="s">
        <v>263</v>
      </c>
      <c r="E7" s="71"/>
      <c r="F7" s="71"/>
      <c r="G7" s="71"/>
      <c r="H7" s="71"/>
      <c r="I7" s="71"/>
    </row>
    <row r="8" spans="1:9" ht="33.75" customHeight="1">
      <c r="A8" s="73"/>
      <c r="B8" s="75"/>
      <c r="C8" s="75"/>
      <c r="D8" s="67" t="s">
        <v>3</v>
      </c>
      <c r="E8" s="67" t="s">
        <v>260</v>
      </c>
      <c r="F8" s="5" t="s">
        <v>261</v>
      </c>
      <c r="G8" s="67" t="s">
        <v>262</v>
      </c>
      <c r="H8" s="67" t="s">
        <v>182</v>
      </c>
      <c r="I8" s="67" t="s">
        <v>218</v>
      </c>
    </row>
    <row r="9" spans="1:9" ht="18.75">
      <c r="A9" s="74"/>
      <c r="B9" s="68"/>
      <c r="C9" s="68"/>
      <c r="D9" s="68"/>
      <c r="E9" s="68"/>
      <c r="F9" s="11" t="s">
        <v>306</v>
      </c>
      <c r="G9" s="68"/>
      <c r="H9" s="68"/>
      <c r="I9" s="68"/>
    </row>
    <row r="10" spans="1:9" ht="18.75">
      <c r="A10" s="3"/>
      <c r="B10" s="6">
        <v>1</v>
      </c>
      <c r="C10" s="6">
        <v>2</v>
      </c>
      <c r="D10" s="6">
        <v>3</v>
      </c>
      <c r="E10" s="6" t="s">
        <v>234</v>
      </c>
      <c r="F10" s="6" t="s">
        <v>238</v>
      </c>
      <c r="G10" s="6" t="s">
        <v>240</v>
      </c>
      <c r="H10" s="6" t="s">
        <v>242</v>
      </c>
      <c r="I10" s="6" t="s">
        <v>244</v>
      </c>
    </row>
    <row r="11" spans="1:9" ht="18.75">
      <c r="A11" s="7" t="s">
        <v>195</v>
      </c>
      <c r="B11" s="8">
        <f>C11+D11</f>
        <v>0</v>
      </c>
      <c r="C11" s="39"/>
      <c r="D11" s="8">
        <f>E11+F11+G11+H11+I11</f>
        <v>0</v>
      </c>
      <c r="E11" s="39"/>
      <c r="F11" s="39"/>
      <c r="G11" s="39"/>
      <c r="H11" s="39"/>
      <c r="I11" s="39"/>
    </row>
    <row r="12" spans="1:9" ht="18.75">
      <c r="A12" s="7" t="s">
        <v>183</v>
      </c>
      <c r="B12" s="8">
        <f aca="true" t="shared" si="0" ref="B12:B24">C12+D12</f>
        <v>0</v>
      </c>
      <c r="C12" s="40"/>
      <c r="D12" s="8">
        <f aca="true" t="shared" si="1" ref="D12:D24">E12+F12+G12+H12+I12</f>
        <v>0</v>
      </c>
      <c r="E12" s="40"/>
      <c r="F12" s="40"/>
      <c r="G12" s="40"/>
      <c r="H12" s="40"/>
      <c r="I12" s="40"/>
    </row>
    <row r="13" spans="1:9" ht="18.75">
      <c r="A13" s="7" t="s">
        <v>184</v>
      </c>
      <c r="B13" s="8">
        <f t="shared" si="0"/>
        <v>0</v>
      </c>
      <c r="C13" s="40"/>
      <c r="D13" s="8">
        <f t="shared" si="1"/>
        <v>0</v>
      </c>
      <c r="E13" s="40"/>
      <c r="F13" s="40"/>
      <c r="G13" s="40"/>
      <c r="H13" s="40"/>
      <c r="I13" s="40"/>
    </row>
    <row r="14" spans="1:9" ht="18.75">
      <c r="A14" s="7" t="s">
        <v>185</v>
      </c>
      <c r="B14" s="8">
        <f t="shared" si="0"/>
        <v>0</v>
      </c>
      <c r="C14" s="40"/>
      <c r="D14" s="8">
        <f t="shared" si="1"/>
        <v>0</v>
      </c>
      <c r="E14" s="40"/>
      <c r="F14" s="40"/>
      <c r="G14" s="40"/>
      <c r="H14" s="40"/>
      <c r="I14" s="40"/>
    </row>
    <row r="15" spans="1:9" ht="18.75">
      <c r="A15" s="7" t="s">
        <v>186</v>
      </c>
      <c r="B15" s="8">
        <f t="shared" si="0"/>
        <v>0</v>
      </c>
      <c r="C15" s="40"/>
      <c r="D15" s="8">
        <f t="shared" si="1"/>
        <v>0</v>
      </c>
      <c r="E15" s="40"/>
      <c r="F15" s="40"/>
      <c r="G15" s="40"/>
      <c r="H15" s="40"/>
      <c r="I15" s="40"/>
    </row>
    <row r="16" spans="1:9" ht="18.75">
      <c r="A16" s="7" t="s">
        <v>187</v>
      </c>
      <c r="B16" s="8">
        <f t="shared" si="0"/>
        <v>0</v>
      </c>
      <c r="C16" s="40"/>
      <c r="D16" s="8">
        <f t="shared" si="1"/>
        <v>0</v>
      </c>
      <c r="E16" s="40"/>
      <c r="F16" s="40"/>
      <c r="G16" s="40"/>
      <c r="H16" s="40"/>
      <c r="I16" s="40"/>
    </row>
    <row r="17" spans="1:9" ht="33.75">
      <c r="A17" s="8" t="s">
        <v>177</v>
      </c>
      <c r="B17" s="8">
        <f>B11+B12+B13+B14+B15+B16</f>
        <v>0</v>
      </c>
      <c r="C17" s="8">
        <f aca="true" t="shared" si="2" ref="C17:I17">C11+C12+C13+C14+C15+C16</f>
        <v>0</v>
      </c>
      <c r="D17" s="8">
        <f t="shared" si="2"/>
        <v>0</v>
      </c>
      <c r="E17" s="8">
        <f t="shared" si="2"/>
        <v>0</v>
      </c>
      <c r="F17" s="8">
        <f t="shared" si="2"/>
        <v>0</v>
      </c>
      <c r="G17" s="8">
        <f t="shared" si="2"/>
        <v>0</v>
      </c>
      <c r="H17" s="8">
        <f t="shared" si="2"/>
        <v>0</v>
      </c>
      <c r="I17" s="8">
        <f t="shared" si="2"/>
        <v>0</v>
      </c>
    </row>
    <row r="18" spans="1:9" ht="18.75">
      <c r="A18" s="7" t="s">
        <v>188</v>
      </c>
      <c r="B18" s="8">
        <f t="shared" si="0"/>
        <v>0</v>
      </c>
      <c r="C18" s="40"/>
      <c r="D18" s="8">
        <f t="shared" si="1"/>
        <v>0</v>
      </c>
      <c r="E18" s="40"/>
      <c r="F18" s="40"/>
      <c r="G18" s="40"/>
      <c r="H18" s="40"/>
      <c r="I18" s="40"/>
    </row>
    <row r="19" spans="1:9" ht="18.75">
      <c r="A19" s="7" t="s">
        <v>189</v>
      </c>
      <c r="B19" s="8">
        <f t="shared" si="0"/>
        <v>0</v>
      </c>
      <c r="C19" s="40"/>
      <c r="D19" s="8">
        <f t="shared" si="1"/>
        <v>0</v>
      </c>
      <c r="E19" s="40"/>
      <c r="F19" s="40"/>
      <c r="G19" s="40"/>
      <c r="H19" s="40"/>
      <c r="I19" s="40"/>
    </row>
    <row r="20" spans="1:9" ht="33.75">
      <c r="A20" s="8" t="s">
        <v>178</v>
      </c>
      <c r="B20" s="8">
        <f>B18+B19</f>
        <v>0</v>
      </c>
      <c r="C20" s="8">
        <f aca="true" t="shared" si="3" ref="C20:I20">C18+C19</f>
        <v>0</v>
      </c>
      <c r="D20" s="8">
        <f t="shared" si="3"/>
        <v>0</v>
      </c>
      <c r="E20" s="8">
        <f t="shared" si="3"/>
        <v>0</v>
      </c>
      <c r="F20" s="8">
        <f t="shared" si="3"/>
        <v>0</v>
      </c>
      <c r="G20" s="8">
        <f t="shared" si="3"/>
        <v>0</v>
      </c>
      <c r="H20" s="8">
        <f t="shared" si="3"/>
        <v>0</v>
      </c>
      <c r="I20" s="8">
        <f t="shared" si="3"/>
        <v>0</v>
      </c>
    </row>
    <row r="21" spans="1:9" ht="18.75">
      <c r="A21" s="7" t="s">
        <v>190</v>
      </c>
      <c r="B21" s="8">
        <f t="shared" si="0"/>
        <v>0</v>
      </c>
      <c r="C21" s="40"/>
      <c r="D21" s="8">
        <f t="shared" si="1"/>
        <v>0</v>
      </c>
      <c r="E21" s="40"/>
      <c r="F21" s="40"/>
      <c r="G21" s="40"/>
      <c r="H21" s="40"/>
      <c r="I21" s="40"/>
    </row>
    <row r="22" spans="1:9" ht="18.75">
      <c r="A22" s="7" t="s">
        <v>191</v>
      </c>
      <c r="B22" s="8">
        <f t="shared" si="0"/>
        <v>0</v>
      </c>
      <c r="C22" s="40"/>
      <c r="D22" s="8">
        <f t="shared" si="1"/>
        <v>0</v>
      </c>
      <c r="E22" s="40"/>
      <c r="F22" s="40"/>
      <c r="G22" s="40"/>
      <c r="H22" s="40"/>
      <c r="I22" s="40"/>
    </row>
    <row r="23" spans="1:9" ht="18.75">
      <c r="A23" s="7" t="s">
        <v>192</v>
      </c>
      <c r="B23" s="8">
        <f t="shared" si="0"/>
        <v>0</v>
      </c>
      <c r="C23" s="40"/>
      <c r="D23" s="8">
        <f t="shared" si="1"/>
        <v>0</v>
      </c>
      <c r="E23" s="40"/>
      <c r="F23" s="40"/>
      <c r="G23" s="40"/>
      <c r="H23" s="40"/>
      <c r="I23" s="40"/>
    </row>
    <row r="24" spans="1:9" ht="18.75">
      <c r="A24" s="7" t="s">
        <v>193</v>
      </c>
      <c r="B24" s="8">
        <f t="shared" si="0"/>
        <v>0</v>
      </c>
      <c r="C24" s="40"/>
      <c r="D24" s="8">
        <f t="shared" si="1"/>
        <v>0</v>
      </c>
      <c r="E24" s="40"/>
      <c r="F24" s="40"/>
      <c r="G24" s="40"/>
      <c r="H24" s="40"/>
      <c r="I24" s="40"/>
    </row>
    <row r="25" spans="1:9" ht="33.75">
      <c r="A25" s="8" t="s">
        <v>179</v>
      </c>
      <c r="B25" s="8">
        <f>B21+B22+B23+B24</f>
        <v>0</v>
      </c>
      <c r="C25" s="8">
        <f aca="true" t="shared" si="4" ref="C25:I25">C21+C22+C23+C24</f>
        <v>0</v>
      </c>
      <c r="D25" s="8">
        <f t="shared" si="4"/>
        <v>0</v>
      </c>
      <c r="E25" s="8">
        <f t="shared" si="4"/>
        <v>0</v>
      </c>
      <c r="F25" s="8">
        <f t="shared" si="4"/>
        <v>0</v>
      </c>
      <c r="G25" s="8">
        <f t="shared" si="4"/>
        <v>0</v>
      </c>
      <c r="H25" s="8">
        <f t="shared" si="4"/>
        <v>0</v>
      </c>
      <c r="I25" s="8">
        <f t="shared" si="4"/>
        <v>0</v>
      </c>
    </row>
    <row r="26" spans="1:9" ht="18.75">
      <c r="A26" s="8" t="s">
        <v>196</v>
      </c>
      <c r="B26" s="43">
        <f>B17+B20+B25</f>
        <v>0</v>
      </c>
      <c r="C26" s="43">
        <f aca="true" t="shared" si="5" ref="C26:I26">C17+C20+C25</f>
        <v>0</v>
      </c>
      <c r="D26" s="43">
        <f t="shared" si="5"/>
        <v>0</v>
      </c>
      <c r="E26" s="43">
        <f t="shared" si="5"/>
        <v>0</v>
      </c>
      <c r="F26" s="43">
        <f t="shared" si="5"/>
        <v>0</v>
      </c>
      <c r="G26" s="43">
        <f t="shared" si="5"/>
        <v>0</v>
      </c>
      <c r="H26" s="43">
        <f t="shared" si="5"/>
        <v>0</v>
      </c>
      <c r="I26" s="43">
        <f t="shared" si="5"/>
        <v>0</v>
      </c>
    </row>
  </sheetData>
  <sheetProtection password="FDC6" sheet="1"/>
  <mergeCells count="14">
    <mergeCell ref="B7:B9"/>
    <mergeCell ref="C7:C9"/>
    <mergeCell ref="A5:H5"/>
    <mergeCell ref="A6:H6"/>
    <mergeCell ref="D8:D9"/>
    <mergeCell ref="E8:E9"/>
    <mergeCell ref="G8:G9"/>
    <mergeCell ref="H8:H9"/>
    <mergeCell ref="I8:I9"/>
    <mergeCell ref="G1:I1"/>
    <mergeCell ref="A3:I3"/>
    <mergeCell ref="A2:I2"/>
    <mergeCell ref="D7:I7"/>
    <mergeCell ref="A7:A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ДТРГЗ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Сыроватская Т.И.</dc:creator>
  <cp:keywords/>
  <dc:description/>
  <cp:lastModifiedBy>Сыроватская Т.И.</cp:lastModifiedBy>
  <dcterms:created xsi:type="dcterms:W3CDTF">2013-05-29T02:38:39Z</dcterms:created>
  <dcterms:modified xsi:type="dcterms:W3CDTF">2013-06-13T04:44:36Z</dcterms:modified>
  <cp:category/>
  <cp:version/>
  <cp:contentType/>
  <cp:contentStatus/>
</cp:coreProperties>
</file>