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0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<sst xmlns="http://schemas.openxmlformats.org/spreadsheetml/2006/main" count="432" uniqueCount="253">
  <si>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</si>
  <si>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</si>
  <si>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</si>
  <si>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</si>
  <si>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</si>
  <si>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</si>
  <si>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</si>
  <si>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</si>
  <si>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</si>
  <si>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</si>
  <si>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</si>
  <si>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</si>
  <si>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</si>
  <si>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</si>
  <si>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</si>
  <si>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</si>
  <si>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</si>
  <si>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</si>
  <si>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</si>
  <si>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</si>
  <si>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</si>
  <si>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</si>
  <si>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</si>
  <si>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</si>
  <si>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</si>
  <si>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</si>
  <si>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</si>
  <si>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</si>
  <si>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</si>
  <si>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</si>
  <si>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</si>
  <si>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</si>
  <si>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</si>
  <si>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</si>
  <si>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</si>
  <si>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</si>
  <si>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</si>
  <si>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</si>
  <si>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</si>
  <si>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</si>
  <si>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</si>
  <si>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</si>
  <si>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</si>
  <si>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</si>
  <si>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</si>
  <si>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</si>
  <si>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</si>
  <si>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</si>
  <si>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</si>
  <si>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</si>
  <si>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</si>
  <si>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</si>
  <si>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</si>
  <si>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</si>
  <si>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</si>
  <si>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</si>
  <si>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</si>
  <si>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</si>
  <si>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</si>
  <si>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</si>
  <si>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</si>
  <si>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</si>
  <si>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</si>
  <si>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</si>
  <si>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</si>
  <si>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</si>
  <si>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</si>
  <si>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</si>
  <si>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</si>
  <si>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</si>
  <si>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</si>
  <si>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</si>
  <si>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</si>
  <si>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</si>
  <si>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</si>
  <si>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</si>
  <si>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</si>
  <si>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</si>
  <si>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</si>
  <si>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</si>
  <si>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</si>
  <si>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</si>
  <si>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</si>
  <si>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</si>
  <si>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</si>
  <si>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</si>
  <si>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</si>
  <si>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</si>
  <si>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</si>
  <si>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</si>
  <si>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</si>
  <si>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</si>
  <si>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</si>
  <si>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</si>
  <si>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</si>
  <si>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</si>
  <si>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</si>
  <si>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</si>
  <si>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</si>
  <si>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</si>
  <si>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</si>
  <si>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</si>
  <si>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</si>
  <si>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</si>
  <si>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</si>
  <si>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</si>
  <si>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</si>
  <si>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</si>
  <si>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</si>
  <si>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</si>
  <si>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</si>
  <si>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</si>
  <si>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</si>
  <si>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</si>
  <si>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</si>
  <si>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</si>
  <si>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</si>
  <si>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</si>
  <si>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</si>
  <si>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</si>
  <si>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</si>
  <si>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</si>
  <si>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</si>
  <si>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</si>
  <si>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</si>
  <si>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</si>
  <si>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</si>
  <si>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</si>
  <si>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</si>
  <si>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</si>
  <si>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</si>
  <si>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</si>
  <si>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</si>
  <si>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</si>
  <si>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</si>
  <si>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</si>
  <si>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</si>
  <si>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</si>
  <si>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</si>
  <si>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</si>
  <si>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</si>
  <si>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</si>
  <si>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</si>
  <si>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</si>
  <si>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</si>
  <si>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</si>
  <si>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</si>
  <si>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</si>
  <si>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</si>
  <si>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</si>
  <si>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</si>
  <si>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</si>
  <si>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</si>
  <si>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</si>
  <si>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</si>
  <si>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</si>
  <si>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</si>
  <si>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</si>
  <si>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</si>
  <si>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</si>
  <si>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</si>
  <si>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</si>
  <si>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</si>
  <si>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</si>
  <si>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</si>
  <si>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</si>
  <si>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</si>
  <si>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</si>
  <si>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</si>
  <si>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</si>
  <si>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</si>
  <si>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</si>
  <si>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</si>
  <si>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</si>
  <si>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</si>
  <si>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</si>
  <si>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</si>
  <si>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</si>
  <si>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</si>
  <si>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</si>
  <si>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</si>
  <si>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</si>
  <si>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</si>
  <si>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</si>
  <si>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</si>
  <si>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</si>
  <si>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</si>
  <si>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</si>
  <si>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</si>
  <si>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</si>
  <si>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</si>
  <si>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</si>
  <si>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</si>
  <si>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</si>
  <si>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</si>
  <si>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</si>
  <si>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</si>
  <si>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</si>
  <si>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</si>
  <si>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</si>
  <si>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</si>
  <si>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</si>
  <si>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</si>
  <si>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</si>
  <si>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</si>
  <si>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</si>
  <si>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</si>
  <si>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</si>
  <si>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</si>
  <si>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</si>
  <si>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</si>
  <si>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</si>
  <si>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</si>
  <si>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</si>
  <si>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</si>
  <si>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</si>
  <si>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</si>
  <si>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</si>
  <si>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</si>
  <si>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</si>
  <si>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</si>
  <si>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</si>
  <si>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</si>
  <si>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</si>
  <si>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</si>
  <si>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</si>
  <si>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</si>
  <si>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</si>
  <si>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</si>
  <si>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</si>
  <si>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</si>
  <si>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</si>
  <si>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</si>
  <si>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</si>
  <si>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</si>
  <si>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</si>
  <si>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</si>
  <si>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Производственно-технический отдел</t>
  </si>
  <si>
    <t>38241-25151</t>
  </si>
  <si>
    <t>636840, Томская область, г. Асино, ул. И.Буева, 67</t>
  </si>
  <si>
    <t>atk@sibmail.com</t>
  </si>
  <si>
    <t>http://atk.tom.ru</t>
  </si>
  <si>
    <t>ООО "Асиновская тепловая компания"</t>
  </si>
  <si>
    <t>2009 год</t>
  </si>
  <si>
    <r>
      <t xml:space="preserve"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</t>
    </r>
    <r>
      <rPr>
        <b/>
        <u val="single"/>
        <sz val="12"/>
        <color indexed="8"/>
        <rFont val="Calibri"/>
        <family val="0"/>
      </rPr>
      <t xml:space="preserve">    2009    </t>
    </r>
    <r>
      <rPr>
        <b/>
        <sz val="12"/>
        <color indexed="8"/>
        <rFont val="Calibri"/>
        <family val="2"/>
      </rPr>
      <t>год</t>
    </r>
    <r>
      <rPr>
        <b/>
        <sz val="12"/>
        <color indexed="8"/>
        <rFont val="Calibri"/>
        <family val="2"/>
      </rPr>
      <t>¹</t>
    </r>
  </si>
  <si>
    <t>Региональная энергетическая комиссия Томской области</t>
  </si>
  <si>
    <t>Приказ  № 76/427    от 02 декабря 2008 года</t>
  </si>
  <si>
    <t>01 января 2009 года   по 31 декабря 2009 года</t>
  </si>
  <si>
    <t>нет</t>
  </si>
  <si>
    <t>по Договору</t>
  </si>
  <si>
    <t>лизинговые платеже</t>
  </si>
  <si>
    <t>теплоснабжение</t>
  </si>
  <si>
    <t>17,3 Гкал/ч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</si>
</sst>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000000"/>
    <numFmt numFmtId="171" formatCode="0.000000"/>
    <numFmt numFmtId="172" formatCode="0.00000"/>
    <numFmt numFmtId="173" formatCode="#,##0.0"/>
    <numFmt numFmtId="174" formatCode="#,##0.000"/>
    <numFmt numFmtId="175" formatCode="#,##0.0000"/>
    <numFmt numFmtId="176" formatCode="#,##0.00000"/>
    <numFmt numFmtId="177" formatCode="0.00000000"/>
  </numFmts>
  <fonts count="41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b/>
      <u val="single"/>
      <sz val="12"/>
      <color indexed="8"/>
      <name val="Calibri"/>
      <family val="0"/>
    </font>
    <font>
      <b/>
      <sz val="10"/>
      <color indexed="10"/>
      <name val="Times New Roman"/>
      <family val="1"/>
    </font>
    <font>
      <sz val="11"/>
      <color indexed="1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5" fillId="11" borderId="12" xfId="0" applyFont="1" applyFill="1" applyBorder="1" applyAlignment="1">
      <alignment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2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 vertical="top"/>
    </xf>
    <xf numFmtId="0" fontId="5" fillId="3" borderId="24" xfId="0" applyFont="1" applyFill="1" applyBorder="1" applyAlignment="1">
      <alignment vertical="top" wrapText="1"/>
    </xf>
    <xf numFmtId="0" fontId="0" fillId="3" borderId="26" xfId="0" applyFill="1" applyBorder="1" applyAlignment="1">
      <alignment/>
    </xf>
    <xf numFmtId="0" fontId="5" fillId="3" borderId="25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5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" borderId="30" xfId="0" applyFill="1" applyBorder="1" applyAlignment="1">
      <alignment vertical="top" wrapText="1"/>
    </xf>
    <xf numFmtId="0" fontId="0" fillId="2" borderId="31" xfId="0" applyFill="1" applyBorder="1" applyAlignment="1">
      <alignment horizontal="left" vertical="top" wrapText="1" indent="2"/>
    </xf>
    <xf numFmtId="0" fontId="0" fillId="2" borderId="31" xfId="0" applyFill="1" applyBorder="1" applyAlignment="1">
      <alignment horizontal="left" vertical="top" wrapText="1" indent="6"/>
    </xf>
    <xf numFmtId="0" fontId="0" fillId="2" borderId="31" xfId="0" applyFill="1" applyBorder="1" applyAlignment="1">
      <alignment horizontal="left" vertical="top" wrapText="1" indent="7"/>
    </xf>
    <xf numFmtId="0" fontId="0" fillId="2" borderId="32" xfId="0" applyFill="1" applyBorder="1" applyAlignment="1">
      <alignment horizontal="left" vertical="top" wrapText="1" indent="2"/>
    </xf>
    <xf numFmtId="0" fontId="0" fillId="2" borderId="33" xfId="0" applyFill="1" applyBorder="1" applyAlignment="1">
      <alignment vertical="top" wrapText="1"/>
    </xf>
    <xf numFmtId="0" fontId="0" fillId="2" borderId="34" xfId="0" applyFill="1" applyBorder="1" applyAlignment="1">
      <alignment vertical="top" wrapText="1"/>
    </xf>
    <xf numFmtId="0" fontId="8" fillId="23" borderId="35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1" xfId="0" applyFont="1" applyFill="1" applyBorder="1" applyAlignment="1">
      <alignment horizontal="left" vertical="top" wrapText="1" indent="6"/>
    </xf>
    <xf numFmtId="0" fontId="8" fillId="23" borderId="36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2" xfId="55" applyNumberFormat="1" applyFont="1" applyFill="1" applyBorder="1" applyAlignment="1" applyProtection="1">
      <alignment vertical="center" wrapText="1"/>
      <protection/>
    </xf>
    <xf numFmtId="49" fontId="10" fillId="24" borderId="12" xfId="55" applyNumberFormat="1" applyFont="1" applyFill="1" applyBorder="1" applyAlignment="1" applyProtection="1">
      <alignment vertical="center" wrapText="1"/>
      <protection/>
    </xf>
    <xf numFmtId="49" fontId="10" fillId="24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5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7" xfId="0" applyFill="1" applyBorder="1" applyAlignment="1">
      <alignment horizontal="center"/>
    </xf>
    <xf numFmtId="0" fontId="0" fillId="23" borderId="38" xfId="0" applyFill="1" applyBorder="1" applyAlignment="1">
      <alignment horizontal="center"/>
    </xf>
    <xf numFmtId="3" fontId="4" fillId="23" borderId="12" xfId="53" applyNumberFormat="1" applyFont="1" applyFill="1" applyBorder="1" applyAlignment="1" applyProtection="1">
      <alignment horizontal="center" wrapText="1"/>
      <protection locked="0"/>
    </xf>
    <xf numFmtId="4" fontId="4" fillId="23" borderId="12" xfId="53" applyNumberFormat="1" applyFont="1" applyFill="1" applyBorder="1" applyAlignment="1" applyProtection="1">
      <alignment horizontal="center" wrapText="1"/>
      <protection/>
    </xf>
    <xf numFmtId="3" fontId="4" fillId="23" borderId="12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2" xfId="53" applyNumberFormat="1" applyFont="1" applyFill="1" applyBorder="1" applyAlignment="1" applyProtection="1">
      <alignment horizontal="center" wrapText="1"/>
      <protection/>
    </xf>
    <xf numFmtId="10" fontId="4" fillId="23" borderId="12" xfId="53" applyNumberFormat="1" applyFont="1" applyFill="1" applyBorder="1" applyAlignment="1" applyProtection="1">
      <alignment horizontal="center" wrapText="1"/>
      <protection/>
    </xf>
    <xf numFmtId="4" fontId="4" fillId="23" borderId="12" xfId="53" applyNumberFormat="1" applyFont="1" applyFill="1" applyBorder="1" applyAlignment="1" applyProtection="1">
      <alignment horizontal="center" wrapText="1"/>
      <protection locked="0"/>
    </xf>
    <xf numFmtId="4" fontId="4" fillId="23" borderId="39" xfId="53" applyNumberFormat="1" applyFont="1" applyFill="1" applyBorder="1" applyAlignment="1" applyProtection="1">
      <alignment horizontal="center" wrapText="1"/>
      <protection locked="0"/>
    </xf>
    <xf numFmtId="2" fontId="4" fillId="23" borderId="40" xfId="53" applyNumberFormat="1" applyFont="1" applyFill="1" applyBorder="1" applyAlignment="1" applyProtection="1">
      <alignment horizontal="center"/>
      <protection/>
    </xf>
    <xf numFmtId="2" fontId="4" fillId="23" borderId="41" xfId="53" applyNumberFormat="1" applyFont="1" applyFill="1" applyBorder="1" applyAlignment="1" applyProtection="1">
      <alignment horizontal="center"/>
      <protection/>
    </xf>
    <xf numFmtId="2" fontId="4" fillId="23" borderId="42" xfId="53" applyNumberFormat="1" applyFont="1" applyFill="1" applyBorder="1" applyAlignment="1" applyProtection="1">
      <alignment horizontal="center"/>
      <protection/>
    </xf>
    <xf numFmtId="3" fontId="4" fillId="23" borderId="43" xfId="53" applyNumberFormat="1" applyFont="1" applyFill="1" applyBorder="1" applyAlignment="1" applyProtection="1">
      <alignment horizontal="center" wrapText="1"/>
      <protection locked="0"/>
    </xf>
    <xf numFmtId="3" fontId="4" fillId="23" borderId="44" xfId="53" applyNumberFormat="1" applyFont="1" applyFill="1" applyBorder="1" applyAlignment="1" applyProtection="1">
      <alignment horizontal="center" wrapText="1"/>
      <protection locked="0"/>
    </xf>
    <xf numFmtId="0" fontId="3" fillId="2" borderId="45" xfId="53" applyFont="1" applyFill="1" applyBorder="1" applyAlignment="1" applyProtection="1">
      <alignment horizontal="left" wrapText="1"/>
      <protection/>
    </xf>
    <xf numFmtId="0" fontId="3" fillId="2" borderId="46" xfId="53" applyFont="1" applyFill="1" applyBorder="1" applyAlignment="1" applyProtection="1">
      <alignment horizontal="left" wrapText="1"/>
      <protection/>
    </xf>
    <xf numFmtId="0" fontId="3" fillId="2" borderId="46" xfId="53" applyFont="1" applyFill="1" applyBorder="1" applyAlignment="1" applyProtection="1">
      <alignment wrapText="1"/>
      <protection/>
    </xf>
    <xf numFmtId="0" fontId="7" fillId="2" borderId="47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wrapText="1"/>
    </xf>
    <xf numFmtId="0" fontId="29" fillId="0" borderId="11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left"/>
    </xf>
    <xf numFmtId="0" fontId="29" fillId="0" borderId="11" xfId="0" applyFont="1" applyFill="1" applyBorder="1" applyAlignment="1">
      <alignment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11" borderId="12" xfId="0" applyFill="1" applyBorder="1" applyAlignment="1">
      <alignment horizontal="center"/>
    </xf>
    <xf numFmtId="0" fontId="4" fillId="2" borderId="46" xfId="54" applyFont="1" applyFill="1" applyBorder="1" applyAlignment="1" applyProtection="1">
      <alignment horizontal="right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4" fontId="0" fillId="23" borderId="11" xfId="0" applyNumberFormat="1" applyFill="1" applyBorder="1" applyAlignment="1">
      <alignment horizontal="center" vertical="center"/>
    </xf>
    <xf numFmtId="4" fontId="0" fillId="23" borderId="48" xfId="0" applyNumberFormat="1" applyFill="1" applyBorder="1" applyAlignment="1">
      <alignment horizontal="center" vertical="center"/>
    </xf>
    <xf numFmtId="4" fontId="0" fillId="23" borderId="35" xfId="0" applyNumberFormat="1" applyFill="1" applyBorder="1" applyAlignment="1">
      <alignment horizontal="center" vertical="center"/>
    </xf>
    <xf numFmtId="4" fontId="0" fillId="23" borderId="49" xfId="0" applyNumberFormat="1" applyFill="1" applyBorder="1" applyAlignment="1">
      <alignment horizontal="center" vertical="center"/>
    </xf>
    <xf numFmtId="3" fontId="0" fillId="23" borderId="35" xfId="0" applyNumberFormat="1" applyFill="1" applyBorder="1" applyAlignment="1">
      <alignment horizontal="center" vertical="center"/>
    </xf>
    <xf numFmtId="174" fontId="40" fillId="23" borderId="35" xfId="0" applyNumberFormat="1" applyFont="1" applyFill="1" applyBorder="1" applyAlignment="1">
      <alignment horizontal="center" vertical="center"/>
    </xf>
    <xf numFmtId="3" fontId="40" fillId="23" borderId="35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8" fillId="23" borderId="35" xfId="0" applyFont="1" applyFill="1" applyBorder="1" applyAlignment="1">
      <alignment horizontal="center"/>
    </xf>
    <xf numFmtId="4" fontId="8" fillId="23" borderId="35" xfId="0" applyNumberFormat="1" applyFont="1" applyFill="1" applyBorder="1" applyAlignment="1">
      <alignment horizontal="center"/>
    </xf>
    <xf numFmtId="3" fontId="8" fillId="23" borderId="35" xfId="0" applyNumberFormat="1" applyFont="1" applyFill="1" applyBorder="1" applyAlignment="1">
      <alignment horizontal="center"/>
    </xf>
    <xf numFmtId="174" fontId="0" fillId="23" borderId="11" xfId="0" applyNumberFormat="1" applyFill="1" applyBorder="1" applyAlignment="1">
      <alignment horizontal="center" vertical="center"/>
    </xf>
    <xf numFmtId="3" fontId="5" fillId="23" borderId="11" xfId="0" applyNumberFormat="1" applyFont="1" applyFill="1" applyBorder="1" applyAlignment="1">
      <alignment horizontal="center" vertical="center"/>
    </xf>
    <xf numFmtId="3" fontId="5" fillId="23" borderId="48" xfId="0" applyNumberFormat="1" applyFont="1" applyFill="1" applyBorder="1" applyAlignment="1">
      <alignment horizontal="center" vertical="center"/>
    </xf>
    <xf numFmtId="3" fontId="5" fillId="23" borderId="50" xfId="0" applyNumberFormat="1" applyFont="1" applyFill="1" applyBorder="1" applyAlignment="1">
      <alignment horizontal="center" vertical="center"/>
    </xf>
    <xf numFmtId="4" fontId="8" fillId="23" borderId="11" xfId="0" applyNumberFormat="1" applyFont="1" applyFill="1" applyBorder="1" applyAlignment="1">
      <alignment horizontal="center" vertical="center"/>
    </xf>
    <xf numFmtId="2" fontId="0" fillId="23" borderId="11" xfId="0" applyNumberForma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top"/>
    </xf>
    <xf numFmtId="0" fontId="30" fillId="0" borderId="52" xfId="0" applyFont="1" applyFill="1" applyBorder="1" applyAlignment="1">
      <alignment horizontal="center" vertical="top"/>
    </xf>
    <xf numFmtId="0" fontId="30" fillId="0" borderId="53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left" vertical="top"/>
    </xf>
    <xf numFmtId="0" fontId="39" fillId="0" borderId="54" xfId="0" applyFont="1" applyFill="1" applyBorder="1" applyAlignment="1">
      <alignment horizontal="left" vertical="top"/>
    </xf>
    <xf numFmtId="0" fontId="29" fillId="0" borderId="55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left" vertical="top"/>
    </xf>
    <xf numFmtId="0" fontId="30" fillId="0" borderId="12" xfId="0" applyFont="1" applyFill="1" applyBorder="1" applyAlignment="1">
      <alignment horizontal="left" vertical="top"/>
    </xf>
    <xf numFmtId="0" fontId="29" fillId="0" borderId="27" xfId="0" applyFont="1" applyFill="1" applyBorder="1" applyAlignment="1">
      <alignment horizontal="center" vertical="top"/>
    </xf>
    <xf numFmtId="0" fontId="1" fillId="4" borderId="23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31" xfId="0" applyFont="1" applyFill="1" applyBorder="1" applyAlignment="1">
      <alignment horizontal="left" vertical="top"/>
    </xf>
    <xf numFmtId="0" fontId="30" fillId="0" borderId="56" xfId="0" applyFont="1" applyFill="1" applyBorder="1" applyAlignment="1">
      <alignment horizontal="left" vertical="top"/>
    </xf>
    <xf numFmtId="0" fontId="30" fillId="0" borderId="12" xfId="0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center"/>
    </xf>
    <xf numFmtId="0" fontId="30" fillId="0" borderId="57" xfId="0" applyFont="1" applyFill="1" applyBorder="1" applyAlignment="1">
      <alignment horizontal="left" vertical="center"/>
    </xf>
    <xf numFmtId="0" fontId="30" fillId="0" borderId="57" xfId="0" applyFont="1" applyFill="1" applyBorder="1" applyAlignment="1">
      <alignment horizontal="center" vertical="top"/>
    </xf>
    <xf numFmtId="0" fontId="30" fillId="0" borderId="26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9" fillId="0" borderId="57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54" xfId="0" applyFont="1" applyFill="1" applyBorder="1" applyAlignment="1">
      <alignment horizontal="center" vertical="top"/>
    </xf>
    <xf numFmtId="0" fontId="29" fillId="0" borderId="29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top" wrapText="1"/>
    </xf>
    <xf numFmtId="0" fontId="30" fillId="0" borderId="57" xfId="0" applyFont="1" applyFill="1" applyBorder="1" applyAlignment="1">
      <alignment horizontal="left" vertical="top" wrapText="1"/>
    </xf>
    <xf numFmtId="0" fontId="30" fillId="0" borderId="25" xfId="0" applyFont="1" applyFill="1" applyBorder="1" applyAlignment="1">
      <alignment horizontal="left" vertical="top" wrapText="1"/>
    </xf>
    <xf numFmtId="0" fontId="30" fillId="0" borderId="12" xfId="0" applyFont="1" applyFill="1" applyBorder="1" applyAlignment="1">
      <alignment horizontal="left" vertical="top" wrapText="1"/>
    </xf>
    <xf numFmtId="0" fontId="30" fillId="0" borderId="28" xfId="0" applyFont="1" applyFill="1" applyBorder="1" applyAlignment="1">
      <alignment horizontal="left" vertical="top"/>
    </xf>
    <xf numFmtId="0" fontId="30" fillId="0" borderId="54" xfId="0" applyFont="1" applyFill="1" applyBorder="1" applyAlignment="1">
      <alignment horizontal="left" vertical="top"/>
    </xf>
    <xf numFmtId="0" fontId="30" fillId="0" borderId="58" xfId="0" applyFont="1" applyFill="1" applyBorder="1" applyAlignment="1">
      <alignment horizontal="left" vertical="top"/>
    </xf>
    <xf numFmtId="0" fontId="30" fillId="0" borderId="14" xfId="0" applyFont="1" applyFill="1" applyBorder="1" applyAlignment="1">
      <alignment horizontal="left" vertical="top"/>
    </xf>
    <xf numFmtId="0" fontId="29" fillId="0" borderId="14" xfId="0" applyFont="1" applyFill="1" applyBorder="1" applyAlignment="1">
      <alignment horizontal="center" vertical="top"/>
    </xf>
    <xf numFmtId="0" fontId="29" fillId="0" borderId="59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left" vertical="center"/>
    </xf>
    <xf numFmtId="0" fontId="30" fillId="0" borderId="60" xfId="0" applyFont="1" applyFill="1" applyBorder="1" applyAlignment="1">
      <alignment horizontal="center" vertical="top"/>
    </xf>
    <xf numFmtId="0" fontId="30" fillId="0" borderId="61" xfId="0" applyFont="1" applyFill="1" applyBorder="1" applyAlignment="1">
      <alignment horizontal="center" vertical="top"/>
    </xf>
    <xf numFmtId="0" fontId="30" fillId="0" borderId="62" xfId="0" applyFont="1" applyFill="1" applyBorder="1" applyAlignment="1">
      <alignment horizontal="center" vertical="top"/>
    </xf>
    <xf numFmtId="0" fontId="30" fillId="0" borderId="63" xfId="0" applyFont="1" applyFill="1" applyBorder="1" applyAlignment="1">
      <alignment horizontal="center" vertical="top"/>
    </xf>
    <xf numFmtId="0" fontId="30" fillId="0" borderId="64" xfId="0" applyFont="1" applyFill="1" applyBorder="1" applyAlignment="1">
      <alignment horizontal="center" vertical="top"/>
    </xf>
    <xf numFmtId="0" fontId="30" fillId="0" borderId="65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54" xfId="0" applyFont="1" applyFill="1" applyBorder="1" applyAlignment="1">
      <alignment horizontal="left"/>
    </xf>
    <xf numFmtId="0" fontId="0" fillId="3" borderId="54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25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57" xfId="0" applyFont="1" applyFill="1" applyBorder="1" applyAlignment="1">
      <alignment horizontal="left" vertical="top" wrapText="1"/>
    </xf>
    <xf numFmtId="0" fontId="0" fillId="3" borderId="57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7" xfId="0" applyFont="1" applyFill="1" applyBorder="1" applyAlignment="1">
      <alignment horizontal="left"/>
    </xf>
    <xf numFmtId="0" fontId="0" fillId="11" borderId="60" xfId="0" applyFill="1" applyBorder="1" applyAlignment="1">
      <alignment horizontal="center"/>
    </xf>
    <xf numFmtId="0" fontId="0" fillId="11" borderId="62" xfId="0" applyFill="1" applyBorder="1" applyAlignment="1">
      <alignment horizontal="center"/>
    </xf>
    <xf numFmtId="0" fontId="5" fillId="11" borderId="25" xfId="0" applyFont="1" applyFill="1" applyBorder="1" applyAlignment="1">
      <alignment horizontal="left"/>
    </xf>
    <xf numFmtId="0" fontId="5" fillId="11" borderId="12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0" fillId="11" borderId="53" xfId="0" applyFill="1" applyBorder="1" applyAlignment="1">
      <alignment horizontal="center"/>
    </xf>
    <xf numFmtId="0" fontId="0" fillId="11" borderId="52" xfId="0" applyFill="1" applyBorder="1" applyAlignment="1">
      <alignment horizontal="center"/>
    </xf>
    <xf numFmtId="0" fontId="0" fillId="11" borderId="63" xfId="0" applyFill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6" borderId="11" xfId="0" applyFill="1" applyBorder="1" applyAlignment="1">
      <alignment horizontal="left" vertical="center" wrapText="1"/>
    </xf>
    <xf numFmtId="0" fontId="0" fillId="23" borderId="11" xfId="0" applyFill="1" applyBorder="1" applyAlignment="1">
      <alignment horizontal="center"/>
    </xf>
    <xf numFmtId="0" fontId="5" fillId="3" borderId="66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67" xfId="0" applyFill="1" applyBorder="1" applyAlignment="1">
      <alignment horizontal="center"/>
    </xf>
    <xf numFmtId="0" fontId="0" fillId="3" borderId="68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2" xfId="0" applyFill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70" xfId="0" applyFill="1" applyBorder="1" applyAlignment="1">
      <alignment horizontal="center" vertical="center" wrapText="1"/>
    </xf>
    <xf numFmtId="0" fontId="0" fillId="10" borderId="71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3" fillId="10" borderId="72" xfId="53" applyFont="1" applyFill="1" applyBorder="1" applyAlignment="1" applyProtection="1">
      <alignment horizontal="center" vertical="center" wrapText="1"/>
      <protection/>
    </xf>
    <xf numFmtId="0" fontId="3" fillId="10" borderId="73" xfId="53" applyFont="1" applyFill="1" applyBorder="1" applyAlignment="1" applyProtection="1">
      <alignment horizontal="center" vertical="center" wrapText="1"/>
      <protection/>
    </xf>
    <xf numFmtId="0" fontId="3" fillId="10" borderId="74" xfId="53" applyFont="1" applyFill="1" applyBorder="1" applyAlignment="1" applyProtection="1">
      <alignment horizontal="center" vertical="center" wrapText="1"/>
      <protection/>
    </xf>
    <xf numFmtId="0" fontId="3" fillId="10" borderId="75" xfId="53" applyFont="1" applyFill="1" applyBorder="1" applyAlignment="1" applyProtection="1">
      <alignment horizontal="center" vertical="center" wrapText="1"/>
      <protection/>
    </xf>
    <xf numFmtId="0" fontId="3" fillId="6" borderId="76" xfId="53" applyFont="1" applyFill="1" applyBorder="1" applyAlignment="1" applyProtection="1">
      <alignment horizontal="left" vertical="center" wrapText="1"/>
      <protection/>
    </xf>
    <xf numFmtId="0" fontId="3" fillId="6" borderId="77" xfId="53" applyFont="1" applyFill="1" applyBorder="1" applyAlignment="1" applyProtection="1">
      <alignment horizontal="left" vertical="center" wrapText="1"/>
      <protection/>
    </xf>
    <xf numFmtId="0" fontId="3" fillId="6" borderId="78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0" fillId="23" borderId="23" xfId="0" applyFill="1" applyBorder="1" applyAlignment="1">
      <alignment horizontal="center"/>
    </xf>
    <xf numFmtId="0" fontId="0" fillId="23" borderId="43" xfId="0" applyFill="1" applyBorder="1" applyAlignment="1">
      <alignment horizontal="center"/>
    </xf>
    <xf numFmtId="0" fontId="5" fillId="0" borderId="79" xfId="0" applyFont="1" applyBorder="1" applyAlignment="1">
      <alignment horizontal="left" vertical="center" wrapText="1"/>
    </xf>
    <xf numFmtId="0" fontId="0" fillId="11" borderId="1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5" fillId="11" borderId="72" xfId="0" applyFont="1" applyFill="1" applyBorder="1" applyAlignment="1">
      <alignment horizontal="left" vertical="center"/>
    </xf>
    <xf numFmtId="0" fontId="5" fillId="11" borderId="73" xfId="0" applyFont="1" applyFill="1" applyBorder="1" applyAlignment="1">
      <alignment horizontal="left" vertical="center"/>
    </xf>
    <xf numFmtId="0" fontId="0" fillId="11" borderId="80" xfId="0" applyFill="1" applyBorder="1" applyAlignment="1">
      <alignment horizontal="center"/>
    </xf>
    <xf numFmtId="0" fontId="0" fillId="11" borderId="74" xfId="0" applyFill="1" applyBorder="1" applyAlignment="1">
      <alignment horizontal="center"/>
    </xf>
    <xf numFmtId="0" fontId="0" fillId="11" borderId="81" xfId="0" applyFill="1" applyBorder="1" applyAlignment="1">
      <alignment horizontal="center"/>
    </xf>
    <xf numFmtId="0" fontId="0" fillId="11" borderId="75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51" xfId="0" applyFill="1" applyBorder="1" applyAlignment="1">
      <alignment horizontal="center"/>
    </xf>
    <xf numFmtId="0" fontId="0" fillId="11" borderId="82" xfId="0" applyFill="1" applyBorder="1" applyAlignment="1">
      <alignment horizontal="center"/>
    </xf>
    <xf numFmtId="0" fontId="0" fillId="23" borderId="80" xfId="0" applyFill="1" applyBorder="1" applyAlignment="1">
      <alignment horizontal="center"/>
    </xf>
    <xf numFmtId="0" fontId="0" fillId="23" borderId="83" xfId="0" applyFill="1" applyBorder="1" applyAlignment="1">
      <alignment horizontal="center"/>
    </xf>
    <xf numFmtId="0" fontId="0" fillId="23" borderId="74" xfId="0" applyFill="1" applyBorder="1" applyAlignment="1">
      <alignment horizontal="center"/>
    </xf>
    <xf numFmtId="0" fontId="0" fillId="23" borderId="84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85" xfId="0" applyFill="1" applyBorder="1" applyAlignment="1">
      <alignment horizontal="center"/>
    </xf>
    <xf numFmtId="0" fontId="0" fillId="23" borderId="81" xfId="0" applyFill="1" applyBorder="1" applyAlignment="1">
      <alignment horizontal="center"/>
    </xf>
    <xf numFmtId="0" fontId="0" fillId="23" borderId="86" xfId="0" applyFill="1" applyBorder="1" applyAlignment="1">
      <alignment horizontal="center"/>
    </xf>
    <xf numFmtId="0" fontId="0" fillId="23" borderId="75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7" xfId="0" applyFill="1" applyBorder="1" applyAlignment="1">
      <alignment horizontal="left" vertical="center"/>
    </xf>
    <xf numFmtId="0" fontId="0" fillId="4" borderId="88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9" xfId="0" applyFill="1" applyBorder="1" applyAlignment="1">
      <alignment horizontal="left" vertical="center" wrapText="1"/>
    </xf>
    <xf numFmtId="0" fontId="0" fillId="4" borderId="90" xfId="0" applyFill="1" applyBorder="1" applyAlignment="1">
      <alignment horizontal="left" vertical="center" wrapText="1"/>
    </xf>
    <xf numFmtId="0" fontId="0" fillId="4" borderId="69" xfId="0" applyFill="1" applyBorder="1" applyAlignment="1">
      <alignment horizontal="left" vertical="center" wrapText="1"/>
    </xf>
    <xf numFmtId="0" fontId="0" fillId="4" borderId="91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7" xfId="0" applyFill="1" applyBorder="1" applyAlignment="1">
      <alignment horizontal="center" vertical="top" wrapText="1"/>
    </xf>
    <xf numFmtId="0" fontId="0" fillId="4" borderId="88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9" xfId="0" applyFill="1" applyBorder="1" applyAlignment="1">
      <alignment horizontal="center" vertical="top" wrapText="1"/>
    </xf>
    <xf numFmtId="0" fontId="0" fillId="4" borderId="90" xfId="0" applyFill="1" applyBorder="1" applyAlignment="1">
      <alignment horizontal="center" vertical="top" wrapText="1"/>
    </xf>
    <xf numFmtId="0" fontId="0" fillId="4" borderId="69" xfId="0" applyFill="1" applyBorder="1" applyAlignment="1">
      <alignment horizontal="center" vertical="top" wrapText="1"/>
    </xf>
    <xf numFmtId="0" fontId="0" fillId="4" borderId="91" xfId="0" applyFill="1" applyBorder="1" applyAlignment="1">
      <alignment horizontal="center" vertical="top" wrapText="1"/>
    </xf>
    <xf numFmtId="0" fontId="27" fillId="23" borderId="12" xfId="42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23" borderId="53" xfId="0" applyFill="1" applyBorder="1" applyAlignment="1">
      <alignment horizontal="center" vertical="center"/>
    </xf>
    <xf numFmtId="0" fontId="0" fillId="23" borderId="51" xfId="0" applyFill="1" applyBorder="1" applyAlignment="1">
      <alignment horizontal="center" vertical="center"/>
    </xf>
    <xf numFmtId="0" fontId="0" fillId="23" borderId="82" xfId="0" applyFill="1" applyBorder="1" applyAlignment="1">
      <alignment horizontal="center" vertical="center"/>
    </xf>
    <xf numFmtId="0" fontId="27" fillId="23" borderId="53" xfId="42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konom1\&#1087;&#1086;&#1095;&#1090;&#1072;%20&#1083;&#1102;&#1076;&#1072;\&#1055;&#1086;&#1095;&#1090;&#1072;%20&#1055;&#1058;&#1054;\&#1058;&#1072;&#1088;&#1080;&#1092;%202011%20&#1090;&#1077;&#1087;&#1083;&#1086;%2014%20&#1082;&#1086;&#1090;&#1077;&#1083;&#1100;&#1085;&#1099;&#1093;\&#1058;&#1072;&#1088;&#1080;&#1092;%20&#1090;&#1077;&#1087;&#1083;&#1086;%202011%20&#1087;&#1086;&#1083;.%20&#1086;&#1090;&#1087;&#1091;&#1089;&#1082;%20&#1043;&#1042;&#1057;%20&#1087;&#1086;%20&#1092;&#1072;&#1082;&#1090;&#1091;\&#1058;&#1072;&#1088;&#1080;&#1092;%20&#1090;&#1077;&#1087;&#1083;&#1086;%202011%2014%20&#1082;&#1086;&#1090;&#1077;&#1083;&#1100;&#1085;&#1099;&#1093;\&#1057;&#1074;&#1086;&#1076;!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konom1\&#1087;&#1086;&#1095;&#1090;&#1072;%20&#1083;&#1102;&#1076;&#1072;\&#1055;&#1086;&#1095;&#1090;&#1072;%20&#1055;&#1058;&#1054;\&#1058;&#1072;&#1088;&#1080;&#1092;%202010%20&#1090;&#1077;&#1087;&#1083;&#1086;%20(&#1085;&#1086;&#1074;&#1086;&#1077;%20&#1080;%20&#1089;&#1090;&#1072;&#1088;&#1086;&#1077;%20&#1086;&#1073;&#1086;&#1088;&#1091;&#1076;&#1086;&#1074;&#1072;&#1085;&#1080;&#1077;)\&#1056;&#1072;&#1089;&#1095;&#1077;&#1090;%20&#1085;&#1086;&#1088;&#1084;&#1072;&#1090;&#1080;&#1074;&#1086;&#1074;%20(&#1086;&#1073;&#1086;&#1088;&#1091;&#1076;&#1086;&#1074;&#1072;&#1085;&#1080;&#1077;%20&#1087;&#1086;%20&#1092;&#1072;&#1082;&#1090;&#1091;)%202010\&#1058;&#1055;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konom1\&#1087;&#1086;&#1095;&#1090;&#1072;%20&#1083;&#1102;&#1076;&#1072;\&#1055;&#1086;&#1095;&#1090;&#1072;%20&#1055;&#1058;&#1054;\&#1058;&#1072;&#1088;&#1080;&#1092;%202010%20&#1090;&#1077;&#1087;&#1083;&#1086;%20(&#1085;&#1086;&#1074;&#1086;&#1077;%20&#1080;%20&#1089;&#1090;&#1072;&#1088;&#1086;&#1077;%20&#1086;&#1073;&#1086;&#1088;&#1091;&#1076;&#1086;&#1074;&#1072;&#1085;&#1080;&#1077;)\&#1056;&#1072;&#1089;&#1095;&#1077;&#1090;%20&#1085;&#1086;&#1088;&#1084;&#1072;&#1090;&#1080;&#1074;&#1086;&#1074;%20(&#1086;&#1073;&#1086;&#1088;&#1091;&#1076;&#1086;&#1074;&#1072;&#1085;&#1080;&#1077;%20&#1087;&#1086;%20&#1092;&#1072;&#1082;&#1090;&#1091;)%202010\&#1048;&#1089;&#1093;&#1086;&#1076;&#1085;&#1099;&#1077;%20&#1076;&#1072;&#1085;&#1085;&#1099;&#1077;%20&#1076;&#1083;&#1103;%20&#1088;&#1072;&#1089;&#1095;&#1077;&#1090;&#1072;%20&#1087;&#1086;&#1090;&#1077;&#1088;&#1100;%20&#1074;%20&#1089;&#1077;&#1090;&#1103;&#109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konom1\&#1087;&#1086;&#1095;&#1090;&#1072;%20&#1083;&#1102;&#1076;&#1072;\&#1055;&#1086;&#1095;&#1090;&#1072;%20&#1055;&#1058;&#1054;\&#1058;&#1072;&#1088;&#1080;&#1092;%202011%20&#1090;&#1077;&#1087;&#1083;&#1086;%2014%20&#1082;&#1086;&#1090;&#1077;&#1083;&#1100;&#1085;&#1099;&#1093;\&#1058;&#1072;&#1088;&#1080;&#1092;%20&#1090;&#1077;&#1087;&#1083;&#1086;%202011%20&#1087;&#1086;&#1083;.%20&#1086;&#1090;&#1087;&#1091;&#1089;&#1082;%20&#1043;&#1042;&#1057;%20&#1087;&#1086;%20&#1092;&#1072;&#1082;&#1090;&#1091;\&#1053;&#1072;&#1095;&#1080;&#1089;&#1083;&#1077;&#1085;&#1080;&#1077;%20&#1087;&#1086;%20&#1074;&#1086;&#1076;&#1086;&#1089;&#1095;&#1077;&#1090;&#1095;&#1080;&#1082;&#1072;&#1084;%20&#1043;&#1042;&#1057;%202009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konom1\&#1087;&#1086;&#1095;&#1090;&#1072;%20&#1083;&#1102;&#1076;&#1072;\&#1055;&#1086;&#1095;&#1090;&#1072;%20&#1055;&#1058;&#1054;\&#1058;&#1072;&#1088;&#1080;&#1092;%202011%20&#1090;&#1077;&#1087;&#1083;&#1086;%2014%20&#1082;&#1086;&#1090;&#1077;&#1083;&#1100;&#1085;&#1099;&#1093;\&#1058;&#1072;&#1088;&#1080;&#1092;%20&#1090;&#1077;&#1087;&#1083;&#1086;%202011%20&#1087;&#1086;&#1083;.%20&#1086;&#1090;&#1087;&#1091;&#1089;&#1082;%20&#1043;&#1042;&#1057;%20&#1087;&#1086;%20&#1092;&#1072;&#1082;&#1090;&#1091;\&#1058;&#1072;&#1088;&#1080;&#1092;%20&#1090;&#1077;&#1087;&#1083;&#1086;%202011%2014%20&#1082;&#1086;&#1090;&#1077;&#1083;&#1100;&#1085;&#1099;&#1093;\&#1040;&#1074;&#1090;&#1086;&#1084;&#1086;&#1073;&#1080;&#1083;&#1080;&#1089;&#1090;!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дог.Тепло "/>
      <sheetName val="Прил.№1 к Т.1"/>
      <sheetName val="Прил.№2 к Т.1"/>
      <sheetName val="Сред.темп. в сетях"/>
      <sheetName val="Продол.отоп.сезона"/>
      <sheetName val="Темп. возд."/>
      <sheetName val="Клим.зоны"/>
      <sheetName val="Т.4. Вода ХВО"/>
      <sheetName val="7"/>
      <sheetName val="9"/>
      <sheetName val="10"/>
      <sheetName val=" 12"/>
      <sheetName val="15 и 22"/>
      <sheetName val="Смета ХОВ"/>
      <sheetName val="16"/>
      <sheetName val="17"/>
      <sheetName val="20"/>
      <sheetName val="20.1"/>
      <sheetName val="21"/>
      <sheetName val="Рис.Д1.Схема дома"/>
      <sheetName val="Рис. Д2.Коэф.инфильт."/>
      <sheetName val="табл № ГВС1"/>
    </sheetNames>
    <sheetDataSet>
      <sheetData sheetId="8">
        <row r="10">
          <cell r="C10">
            <v>135001.1</v>
          </cell>
        </row>
        <row r="18">
          <cell r="C18">
            <v>93490.403</v>
          </cell>
        </row>
      </sheetData>
      <sheetData sheetId="9">
        <row r="16">
          <cell r="G16">
            <v>260.0102868852626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.1."/>
      <sheetName val="П.1. Т.1.2."/>
      <sheetName val="П.2. Т.2.2"/>
      <sheetName val="П. 2. Т.2.1"/>
      <sheetName val="П. 3"/>
      <sheetName val="П.4. Т.4.6"/>
      <sheetName val="П.4. Т.4.5."/>
      <sheetName val="П.4. Т.4.12"/>
      <sheetName val="П.4. Т.4.14"/>
      <sheetName val="П.5 Т.5.1"/>
      <sheetName val="П.5. Т.5.2"/>
      <sheetName val="П5. Т.5.3"/>
      <sheetName val="П5. Т5.4 "/>
    </sheetNames>
    <sheetDataSet>
      <sheetData sheetId="0">
        <row r="32">
          <cell r="J32">
            <v>56.28845227858986</v>
          </cell>
        </row>
      </sheetData>
      <sheetData sheetId="2">
        <row r="28">
          <cell r="W28">
            <v>41.08431088994227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х.данные"/>
    </sheetNames>
    <sheetDataSet>
      <sheetData sheetId="0">
        <row r="22">
          <cell r="C22">
            <v>106784.02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Декабрь по нормативу"/>
      <sheetName val="год"/>
    </sheetNames>
    <sheetDataSet>
      <sheetData sheetId="13">
        <row r="153">
          <cell r="G153">
            <v>2362.6117817685454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Т.1.Тепл нагрузки"/>
      <sheetName val="Реестр дог.Тепло"/>
      <sheetName val="Прил.№1 к Т.1"/>
      <sheetName val="Прил.№2 к Т.1"/>
      <sheetName val="Прил. №1 к Т.2"/>
      <sheetName val="Т.2. Тепл.сети"/>
      <sheetName val="Сред.темп. в сетях"/>
      <sheetName val="Продол.отоп.сезона"/>
      <sheetName val="Темп. возд."/>
      <sheetName val="Клим.зоны"/>
      <sheetName val="Т.3. Собств.нужды"/>
      <sheetName val="Т.4. Вода ХВО"/>
      <sheetName val="7"/>
      <sheetName val="9"/>
      <sheetName val="10"/>
      <sheetName val="12"/>
      <sheetName val="15 и 22"/>
      <sheetName val="Смета ХОВ"/>
      <sheetName val="16"/>
      <sheetName val="17"/>
      <sheetName val="20"/>
      <sheetName val="20.1"/>
      <sheetName val="21"/>
      <sheetName val="Рис.Д1.Схема дома"/>
      <sheetName val="Рис. Д2.Коэф.инфильт."/>
    </sheetNames>
    <sheetDataSet>
      <sheetData sheetId="13">
        <row r="10">
          <cell r="C10">
            <v>1173.3522663134831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atk@sibmail.com" TargetMode="External" /><Relationship Id="rId2" Type="http://schemas.openxmlformats.org/officeDocument/2006/relationships/hyperlink" Target="http://atk.tom.ru/" TargetMode="Externa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4">
      <selection activeCell="C5" sqref="C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34" t="s">
        <v>217</v>
      </c>
      <c r="C4" s="135"/>
    </row>
    <row r="5" spans="2:3" ht="33.75" customHeight="1">
      <c r="B5" s="18" t="s">
        <v>39</v>
      </c>
      <c r="C5" s="21" t="s">
        <v>218</v>
      </c>
    </row>
    <row r="6" spans="2:3" ht="33" customHeight="1">
      <c r="B6" s="19" t="s">
        <v>2</v>
      </c>
      <c r="C6" s="21" t="s">
        <v>219</v>
      </c>
    </row>
    <row r="7" spans="2:3" ht="30">
      <c r="B7" s="15" t="s">
        <v>40</v>
      </c>
      <c r="C7" s="21" t="s">
        <v>218</v>
      </c>
    </row>
    <row r="8" spans="2:3" ht="30">
      <c r="B8" s="20" t="s">
        <v>41</v>
      </c>
      <c r="C8" s="21" t="s">
        <v>218</v>
      </c>
    </row>
    <row r="9" spans="2:3" ht="30">
      <c r="B9" s="15" t="s">
        <v>42</v>
      </c>
      <c r="C9" s="21" t="s">
        <v>219</v>
      </c>
    </row>
    <row r="10" spans="2:3" ht="45">
      <c r="B10" s="15" t="s">
        <v>3</v>
      </c>
      <c r="C10" s="21" t="s">
        <v>220</v>
      </c>
    </row>
    <row r="11" spans="2:3" ht="30">
      <c r="B11" s="15" t="s">
        <v>4</v>
      </c>
      <c r="C11" s="21" t="s">
        <v>220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4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61" t="s">
        <v>234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0" ht="1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9" ht="15">
      <c r="A3" s="10" t="s">
        <v>0</v>
      </c>
      <c r="B3" s="249" t="s">
        <v>242</v>
      </c>
      <c r="C3" s="249"/>
      <c r="D3" s="249"/>
      <c r="E3" s="249"/>
      <c r="G3" s="4"/>
      <c r="H3" s="147"/>
      <c r="I3" s="147"/>
    </row>
    <row r="4" spans="1:5" ht="15">
      <c r="A4" s="10" t="s">
        <v>30</v>
      </c>
      <c r="B4" s="196">
        <v>7002013181</v>
      </c>
      <c r="C4" s="250"/>
      <c r="D4" s="250"/>
      <c r="E4" s="251"/>
    </row>
    <row r="5" spans="1:5" ht="15">
      <c r="A5" s="10" t="s">
        <v>31</v>
      </c>
      <c r="B5" s="249">
        <v>700201001</v>
      </c>
      <c r="C5" s="249"/>
      <c r="D5" s="249"/>
      <c r="E5" s="249"/>
    </row>
    <row r="6" spans="1:5" ht="15">
      <c r="A6" s="10" t="s">
        <v>91</v>
      </c>
      <c r="B6" s="249" t="s">
        <v>239</v>
      </c>
      <c r="C6" s="249"/>
      <c r="D6" s="249"/>
      <c r="E6" s="249"/>
    </row>
    <row r="7" spans="1:5" ht="15">
      <c r="A7" s="10" t="s">
        <v>98</v>
      </c>
      <c r="B7" s="249" t="s">
        <v>243</v>
      </c>
      <c r="C7" s="249"/>
      <c r="D7" s="249"/>
      <c r="E7" s="249"/>
    </row>
    <row r="8" spans="2:5" ht="15.75" thickBot="1">
      <c r="B8" s="262"/>
      <c r="C8" s="262"/>
      <c r="D8" s="262"/>
      <c r="E8" s="262"/>
    </row>
    <row r="9" spans="1:10" ht="15">
      <c r="A9" s="252"/>
      <c r="B9" s="253"/>
      <c r="C9" s="253"/>
      <c r="D9" s="253"/>
      <c r="E9" s="253"/>
      <c r="F9" s="253"/>
      <c r="G9" s="253"/>
      <c r="H9" s="253"/>
      <c r="I9" s="253"/>
      <c r="J9" s="254"/>
    </row>
    <row r="10" spans="1:10" ht="15">
      <c r="A10" s="255"/>
      <c r="B10" s="256"/>
      <c r="C10" s="256"/>
      <c r="D10" s="256"/>
      <c r="E10" s="256"/>
      <c r="F10" s="256"/>
      <c r="G10" s="256"/>
      <c r="H10" s="256"/>
      <c r="I10" s="256"/>
      <c r="J10" s="257"/>
    </row>
    <row r="11" spans="1:10" ht="15">
      <c r="A11" s="255"/>
      <c r="B11" s="256"/>
      <c r="C11" s="256"/>
      <c r="D11" s="256"/>
      <c r="E11" s="256"/>
      <c r="F11" s="256"/>
      <c r="G11" s="256"/>
      <c r="H11" s="256"/>
      <c r="I11" s="256"/>
      <c r="J11" s="257"/>
    </row>
    <row r="12" spans="1:10" ht="15">
      <c r="A12" s="255"/>
      <c r="B12" s="256"/>
      <c r="C12" s="256"/>
      <c r="D12" s="256"/>
      <c r="E12" s="256"/>
      <c r="F12" s="256"/>
      <c r="G12" s="256"/>
      <c r="H12" s="256"/>
      <c r="I12" s="256"/>
      <c r="J12" s="257"/>
    </row>
    <row r="13" spans="1:10" ht="15">
      <c r="A13" s="255"/>
      <c r="B13" s="256"/>
      <c r="C13" s="256"/>
      <c r="D13" s="256"/>
      <c r="E13" s="256"/>
      <c r="F13" s="256"/>
      <c r="G13" s="256"/>
      <c r="H13" s="256"/>
      <c r="I13" s="256"/>
      <c r="J13" s="257"/>
    </row>
    <row r="14" spans="1:10" ht="15">
      <c r="A14" s="255"/>
      <c r="B14" s="256"/>
      <c r="C14" s="256"/>
      <c r="D14" s="256"/>
      <c r="E14" s="256"/>
      <c r="F14" s="256"/>
      <c r="G14" s="256"/>
      <c r="H14" s="256"/>
      <c r="I14" s="256"/>
      <c r="J14" s="257"/>
    </row>
    <row r="15" spans="1:10" ht="15">
      <c r="A15" s="255"/>
      <c r="B15" s="256"/>
      <c r="C15" s="256"/>
      <c r="D15" s="256"/>
      <c r="E15" s="256"/>
      <c r="F15" s="256"/>
      <c r="G15" s="256"/>
      <c r="H15" s="256"/>
      <c r="I15" s="256"/>
      <c r="J15" s="257"/>
    </row>
    <row r="16" spans="1:10" ht="15">
      <c r="A16" s="255"/>
      <c r="B16" s="256"/>
      <c r="C16" s="256"/>
      <c r="D16" s="256"/>
      <c r="E16" s="256"/>
      <c r="F16" s="256"/>
      <c r="G16" s="256"/>
      <c r="H16" s="256"/>
      <c r="I16" s="256"/>
      <c r="J16" s="257"/>
    </row>
    <row r="17" spans="1:10" ht="15">
      <c r="A17" s="255"/>
      <c r="B17" s="256"/>
      <c r="C17" s="256"/>
      <c r="D17" s="256"/>
      <c r="E17" s="256"/>
      <c r="F17" s="256"/>
      <c r="G17" s="256"/>
      <c r="H17" s="256"/>
      <c r="I17" s="256"/>
      <c r="J17" s="257"/>
    </row>
    <row r="18" spans="1:10" ht="15">
      <c r="A18" s="255"/>
      <c r="B18" s="256"/>
      <c r="C18" s="256"/>
      <c r="D18" s="256"/>
      <c r="E18" s="256"/>
      <c r="F18" s="256"/>
      <c r="G18" s="256"/>
      <c r="H18" s="256"/>
      <c r="I18" s="256"/>
      <c r="J18" s="257"/>
    </row>
    <row r="19" spans="1:10" ht="15">
      <c r="A19" s="255"/>
      <c r="B19" s="256"/>
      <c r="C19" s="256"/>
      <c r="D19" s="256"/>
      <c r="E19" s="256"/>
      <c r="F19" s="256"/>
      <c r="G19" s="256"/>
      <c r="H19" s="256"/>
      <c r="I19" s="256"/>
      <c r="J19" s="257"/>
    </row>
    <row r="20" spans="1:10" ht="15">
      <c r="A20" s="255"/>
      <c r="B20" s="256"/>
      <c r="C20" s="256"/>
      <c r="D20" s="256"/>
      <c r="E20" s="256"/>
      <c r="F20" s="256"/>
      <c r="G20" s="256"/>
      <c r="H20" s="256"/>
      <c r="I20" s="256"/>
      <c r="J20" s="257"/>
    </row>
    <row r="21" spans="1:10" ht="15">
      <c r="A21" s="255"/>
      <c r="B21" s="256"/>
      <c r="C21" s="256"/>
      <c r="D21" s="256"/>
      <c r="E21" s="256"/>
      <c r="F21" s="256"/>
      <c r="G21" s="256"/>
      <c r="H21" s="256"/>
      <c r="I21" s="256"/>
      <c r="J21" s="257"/>
    </row>
    <row r="22" spans="1:10" ht="15">
      <c r="A22" s="255"/>
      <c r="B22" s="256"/>
      <c r="C22" s="256"/>
      <c r="D22" s="256"/>
      <c r="E22" s="256"/>
      <c r="F22" s="256"/>
      <c r="G22" s="256"/>
      <c r="H22" s="256"/>
      <c r="I22" s="256"/>
      <c r="J22" s="257"/>
    </row>
    <row r="23" spans="1:10" ht="15">
      <c r="A23" s="255"/>
      <c r="B23" s="256"/>
      <c r="C23" s="256"/>
      <c r="D23" s="256"/>
      <c r="E23" s="256"/>
      <c r="F23" s="256"/>
      <c r="G23" s="256"/>
      <c r="H23" s="256"/>
      <c r="I23" s="256"/>
      <c r="J23" s="257"/>
    </row>
    <row r="24" spans="1:10" ht="15">
      <c r="A24" s="255"/>
      <c r="B24" s="256"/>
      <c r="C24" s="256"/>
      <c r="D24" s="256"/>
      <c r="E24" s="256"/>
      <c r="F24" s="256"/>
      <c r="G24" s="256"/>
      <c r="H24" s="256"/>
      <c r="I24" s="256"/>
      <c r="J24" s="257"/>
    </row>
    <row r="25" spans="1:10" ht="15.75" thickBot="1">
      <c r="A25" s="258"/>
      <c r="B25" s="259"/>
      <c r="C25" s="259"/>
      <c r="D25" s="259"/>
      <c r="E25" s="259"/>
      <c r="F25" s="259"/>
      <c r="G25" s="259"/>
      <c r="H25" s="259"/>
      <c r="I25" s="259"/>
      <c r="J25" s="260"/>
    </row>
    <row r="27" spans="1:10" ht="33.75" customHeight="1">
      <c r="A27" s="208" t="s">
        <v>151</v>
      </c>
      <c r="B27" s="208"/>
      <c r="C27" s="208"/>
      <c r="D27" s="208"/>
      <c r="E27" s="208"/>
      <c r="F27" s="208"/>
      <c r="G27" s="208"/>
      <c r="H27" s="208"/>
      <c r="I27" s="208"/>
      <c r="J27" s="208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tabSelected="1" zoomScalePageLayoutView="0" workbookViewId="0" topLeftCell="A7">
      <selection activeCell="F21" sqref="F21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33.75" customHeight="1">
      <c r="B1" s="282" t="s">
        <v>235</v>
      </c>
      <c r="C1" s="282"/>
      <c r="D1" s="282"/>
      <c r="E1" s="282"/>
      <c r="F1" s="282"/>
      <c r="G1" s="282"/>
      <c r="H1" s="282"/>
      <c r="I1" s="282"/>
    </row>
    <row r="2" spans="2:9" ht="15">
      <c r="B2" s="44"/>
      <c r="C2" s="44"/>
      <c r="D2" s="44"/>
      <c r="E2" s="44"/>
      <c r="F2" s="44"/>
      <c r="G2" s="44"/>
      <c r="H2" s="44"/>
      <c r="I2" s="44"/>
    </row>
    <row r="3" spans="2:9" ht="15">
      <c r="B3" s="10" t="s">
        <v>0</v>
      </c>
      <c r="C3" s="249" t="s">
        <v>242</v>
      </c>
      <c r="D3" s="249"/>
      <c r="E3" s="249"/>
      <c r="F3" s="249"/>
      <c r="G3" s="249"/>
      <c r="H3" s="249"/>
      <c r="I3" s="249"/>
    </row>
    <row r="4" spans="2:9" ht="15">
      <c r="B4" s="10" t="s">
        <v>30</v>
      </c>
      <c r="C4" s="249">
        <v>7002013181</v>
      </c>
      <c r="D4" s="249"/>
      <c r="E4" s="249"/>
      <c r="F4" s="249"/>
      <c r="G4" s="249"/>
      <c r="H4" s="249"/>
      <c r="I4" s="249"/>
    </row>
    <row r="5" spans="2:9" ht="15">
      <c r="B5" s="10" t="s">
        <v>31</v>
      </c>
      <c r="C5" s="249">
        <v>700201001</v>
      </c>
      <c r="D5" s="249"/>
      <c r="E5" s="249"/>
      <c r="F5" s="249"/>
      <c r="G5" s="249"/>
      <c r="H5" s="249"/>
      <c r="I5" s="249"/>
    </row>
    <row r="6" spans="2:9" ht="15">
      <c r="B6" s="10" t="s">
        <v>98</v>
      </c>
      <c r="C6" s="249" t="s">
        <v>243</v>
      </c>
      <c r="D6" s="249"/>
      <c r="E6" s="249"/>
      <c r="F6" s="249"/>
      <c r="G6" s="249"/>
      <c r="H6" s="249"/>
      <c r="I6" s="249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5" t="s">
        <v>103</v>
      </c>
      <c r="C8" s="283" t="s">
        <v>237</v>
      </c>
      <c r="D8" s="284"/>
      <c r="E8" s="284"/>
      <c r="F8" s="284"/>
      <c r="G8" s="284"/>
      <c r="H8" s="284"/>
      <c r="I8" s="285"/>
    </row>
    <row r="9" spans="2:9" ht="28.5" customHeight="1">
      <c r="B9" s="17" t="s">
        <v>35</v>
      </c>
      <c r="C9" s="283" t="s">
        <v>238</v>
      </c>
      <c r="D9" s="284"/>
      <c r="E9" s="284"/>
      <c r="F9" s="284"/>
      <c r="G9" s="284"/>
      <c r="H9" s="284"/>
      <c r="I9" s="285"/>
    </row>
    <row r="10" spans="2:9" ht="27" customHeight="1">
      <c r="B10" s="17" t="s">
        <v>34</v>
      </c>
      <c r="C10" s="283" t="s">
        <v>239</v>
      </c>
      <c r="D10" s="284"/>
      <c r="E10" s="284"/>
      <c r="F10" s="284"/>
      <c r="G10" s="284"/>
      <c r="H10" s="284"/>
      <c r="I10" s="285"/>
    </row>
    <row r="11" spans="2:9" ht="28.5" customHeight="1">
      <c r="B11" s="17" t="s">
        <v>32</v>
      </c>
      <c r="C11" s="286" t="s">
        <v>240</v>
      </c>
      <c r="D11" s="284"/>
      <c r="E11" s="284"/>
      <c r="F11" s="284"/>
      <c r="G11" s="284"/>
      <c r="H11" s="284"/>
      <c r="I11" s="285"/>
    </row>
    <row r="12" spans="2:9" ht="27" customHeight="1">
      <c r="B12" s="17" t="s">
        <v>33</v>
      </c>
      <c r="C12" s="281" t="s">
        <v>241</v>
      </c>
      <c r="D12" s="215"/>
      <c r="E12" s="215"/>
      <c r="F12" s="215"/>
      <c r="G12" s="215"/>
      <c r="H12" s="215"/>
      <c r="I12" s="215"/>
    </row>
    <row r="13" ht="15">
      <c r="C13" s="104"/>
    </row>
    <row r="14" spans="2:12" ht="22.5" customHeight="1">
      <c r="B14" s="263" t="s">
        <v>82</v>
      </c>
      <c r="C14" s="264"/>
      <c r="D14" s="264"/>
      <c r="E14" s="264"/>
      <c r="F14" s="264"/>
      <c r="G14" s="264"/>
      <c r="H14" s="264"/>
      <c r="I14" s="265"/>
      <c r="J14" s="272" t="s">
        <v>236</v>
      </c>
      <c r="K14" s="273"/>
      <c r="L14" s="274"/>
    </row>
    <row r="15" spans="2:12" ht="27" customHeight="1">
      <c r="B15" s="266" t="s">
        <v>83</v>
      </c>
      <c r="C15" s="267"/>
      <c r="D15" s="267"/>
      <c r="E15" s="267"/>
      <c r="F15" s="267"/>
      <c r="G15" s="267"/>
      <c r="H15" s="267"/>
      <c r="I15" s="268"/>
      <c r="J15" s="275"/>
      <c r="K15" s="276"/>
      <c r="L15" s="277"/>
    </row>
    <row r="16" spans="2:12" ht="57.75" customHeight="1">
      <c r="B16" s="269" t="s">
        <v>104</v>
      </c>
      <c r="C16" s="270"/>
      <c r="D16" s="270"/>
      <c r="E16" s="270"/>
      <c r="F16" s="270"/>
      <c r="G16" s="270"/>
      <c r="H16" s="270"/>
      <c r="I16" s="271"/>
      <c r="J16" s="278"/>
      <c r="K16" s="279"/>
      <c r="L16" s="280"/>
    </row>
    <row r="18" spans="2:9" ht="32.25" customHeight="1">
      <c r="B18" s="208" t="s">
        <v>152</v>
      </c>
      <c r="C18" s="208"/>
      <c r="D18" s="208"/>
      <c r="E18" s="208"/>
      <c r="F18" s="208"/>
      <c r="G18" s="208"/>
      <c r="H18" s="208"/>
      <c r="I18" s="208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hyperlinks>
    <hyperlink ref="C11" r:id="rId1" display="atk@sibmail.com"/>
    <hyperlink ref="C12" r:id="rId2" display="http://atk.tom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B10">
      <selection activeCell="D18" sqref="D18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36" t="s">
        <v>221</v>
      </c>
      <c r="C2" s="136"/>
      <c r="D2" s="136"/>
      <c r="E2" s="136"/>
      <c r="F2" s="136"/>
      <c r="G2" s="136"/>
      <c r="H2" s="136"/>
      <c r="I2" s="136"/>
    </row>
    <row r="3" spans="2:9" ht="9" customHeight="1" thickBot="1">
      <c r="B3" s="91"/>
      <c r="C3" s="91"/>
      <c r="D3" s="91"/>
      <c r="E3" s="91"/>
      <c r="F3" s="91"/>
      <c r="G3" s="91"/>
      <c r="H3" s="91"/>
      <c r="I3" s="91"/>
    </row>
    <row r="4" spans="2:9" ht="15.75" thickTop="1">
      <c r="B4" s="141" t="s">
        <v>0</v>
      </c>
      <c r="C4" s="142"/>
      <c r="D4" s="143" t="s">
        <v>242</v>
      </c>
      <c r="E4" s="143"/>
      <c r="F4" s="143"/>
      <c r="G4" s="143"/>
      <c r="H4" s="143"/>
      <c r="I4" s="144"/>
    </row>
    <row r="5" spans="2:9" ht="15">
      <c r="B5" s="137" t="s">
        <v>30</v>
      </c>
      <c r="C5" s="138"/>
      <c r="D5" s="139">
        <v>7002013181</v>
      </c>
      <c r="E5" s="139"/>
      <c r="F5" s="139"/>
      <c r="G5" s="139"/>
      <c r="H5" s="139"/>
      <c r="I5" s="140"/>
    </row>
    <row r="6" spans="2:9" ht="15">
      <c r="B6" s="137" t="s">
        <v>31</v>
      </c>
      <c r="C6" s="138"/>
      <c r="D6" s="139">
        <v>700201001</v>
      </c>
      <c r="E6" s="139"/>
      <c r="F6" s="139"/>
      <c r="G6" s="139"/>
      <c r="H6" s="139"/>
      <c r="I6" s="140"/>
    </row>
    <row r="7" spans="2:9" ht="15.75" thickBot="1">
      <c r="B7" s="131" t="s">
        <v>84</v>
      </c>
      <c r="C7" s="132"/>
      <c r="D7" s="139" t="s">
        <v>239</v>
      </c>
      <c r="E7" s="139"/>
      <c r="F7" s="139"/>
      <c r="G7" s="139"/>
      <c r="H7" s="139"/>
      <c r="I7" s="140"/>
    </row>
    <row r="8" spans="1:9" ht="15.75" thickTop="1">
      <c r="A8" s="147"/>
      <c r="B8" s="155" t="s">
        <v>214</v>
      </c>
      <c r="C8" s="156"/>
      <c r="D8" s="148" t="s">
        <v>246</v>
      </c>
      <c r="E8" s="148"/>
      <c r="F8" s="148"/>
      <c r="G8" s="148"/>
      <c r="H8" s="148"/>
      <c r="I8" s="149"/>
    </row>
    <row r="9" spans="1:9" ht="15">
      <c r="A9" s="147"/>
      <c r="B9" s="157"/>
      <c r="C9" s="158"/>
      <c r="D9" s="150"/>
      <c r="E9" s="150"/>
      <c r="F9" s="150"/>
      <c r="G9" s="150"/>
      <c r="H9" s="150"/>
      <c r="I9" s="151"/>
    </row>
    <row r="10" spans="2:9" ht="15">
      <c r="B10" s="157" t="s">
        <v>25</v>
      </c>
      <c r="C10" s="158"/>
      <c r="D10" s="165" t="s">
        <v>245</v>
      </c>
      <c r="E10" s="165"/>
      <c r="F10" s="165"/>
      <c r="G10" s="165"/>
      <c r="H10" s="165"/>
      <c r="I10" s="133"/>
    </row>
    <row r="11" spans="2:9" ht="15">
      <c r="B11" s="157" t="s">
        <v>87</v>
      </c>
      <c r="C11" s="158"/>
      <c r="D11" s="165" t="s">
        <v>247</v>
      </c>
      <c r="E11" s="165"/>
      <c r="F11" s="165"/>
      <c r="G11" s="165"/>
      <c r="H11" s="165"/>
      <c r="I11" s="133"/>
    </row>
    <row r="12" spans="2:9" ht="15.75" thickBot="1">
      <c r="B12" s="128" t="s">
        <v>1</v>
      </c>
      <c r="C12" s="129"/>
      <c r="D12" s="153"/>
      <c r="E12" s="153"/>
      <c r="F12" s="153"/>
      <c r="G12" s="153"/>
      <c r="H12" s="153"/>
      <c r="I12" s="154"/>
    </row>
    <row r="13" spans="2:9" ht="16.5" thickBot="1" thickTop="1">
      <c r="B13" s="130" t="s">
        <v>44</v>
      </c>
      <c r="C13" s="130"/>
      <c r="D13" s="130"/>
      <c r="E13" s="130"/>
      <c r="F13" s="130"/>
      <c r="G13" s="130"/>
      <c r="H13" s="130"/>
      <c r="I13" s="130"/>
    </row>
    <row r="14" spans="2:9" ht="15" customHeight="1" thickBot="1" thickTop="1">
      <c r="B14" s="127" t="s">
        <v>38</v>
      </c>
      <c r="C14" s="127"/>
      <c r="D14" s="127" t="s">
        <v>18</v>
      </c>
      <c r="E14" s="127" t="s">
        <v>23</v>
      </c>
      <c r="F14" s="127"/>
      <c r="G14" s="127"/>
      <c r="H14" s="127"/>
      <c r="I14" s="127" t="s">
        <v>26</v>
      </c>
    </row>
    <row r="15" spans="2:9" ht="49.5" customHeight="1" thickBot="1" thickTop="1">
      <c r="B15" s="127"/>
      <c r="C15" s="127"/>
      <c r="D15" s="127"/>
      <c r="E15" s="98" t="s">
        <v>19</v>
      </c>
      <c r="F15" s="98" t="s">
        <v>20</v>
      </c>
      <c r="G15" s="98" t="s">
        <v>21</v>
      </c>
      <c r="H15" s="98" t="s">
        <v>22</v>
      </c>
      <c r="I15" s="127"/>
    </row>
    <row r="16" spans="2:9" ht="16.5" thickBot="1" thickTop="1">
      <c r="B16" s="145" t="s">
        <v>36</v>
      </c>
      <c r="C16" s="92" t="s">
        <v>24</v>
      </c>
      <c r="D16" s="94">
        <v>1589.36</v>
      </c>
      <c r="E16" s="94"/>
      <c r="F16" s="94"/>
      <c r="G16" s="94"/>
      <c r="H16" s="94"/>
      <c r="I16" s="95"/>
    </row>
    <row r="17" spans="2:9" ht="16.5" thickBot="1" thickTop="1">
      <c r="B17" s="145"/>
      <c r="C17" s="96" t="s">
        <v>43</v>
      </c>
      <c r="D17" s="94"/>
      <c r="E17" s="97"/>
      <c r="F17" s="97"/>
      <c r="G17" s="97"/>
      <c r="H17" s="97"/>
      <c r="I17" s="94"/>
    </row>
    <row r="18" spans="2:9" ht="16.5" thickBot="1" thickTop="1">
      <c r="B18" s="166" t="s">
        <v>37</v>
      </c>
      <c r="C18" s="92" t="s">
        <v>24</v>
      </c>
      <c r="D18" s="94">
        <v>1589.36</v>
      </c>
      <c r="E18" s="97"/>
      <c r="F18" s="97"/>
      <c r="G18" s="97"/>
      <c r="H18" s="97"/>
      <c r="I18" s="94"/>
    </row>
    <row r="19" spans="2:9" ht="27" thickBot="1" thickTop="1">
      <c r="B19" s="166"/>
      <c r="C19" s="92" t="s">
        <v>43</v>
      </c>
      <c r="D19" s="97"/>
      <c r="E19" s="97"/>
      <c r="F19" s="97"/>
      <c r="G19" s="97"/>
      <c r="H19" s="97"/>
      <c r="I19" s="94"/>
    </row>
    <row r="20" spans="2:9" ht="16.5" thickBot="1" thickTop="1">
      <c r="B20" s="152" t="s">
        <v>100</v>
      </c>
      <c r="C20" s="152"/>
      <c r="D20" s="152"/>
      <c r="E20" s="152"/>
      <c r="F20" s="152"/>
      <c r="G20" s="152"/>
      <c r="H20" s="152"/>
      <c r="I20" s="152"/>
    </row>
    <row r="21" spans="2:9" ht="16.5" thickBot="1" thickTop="1">
      <c r="B21" s="145" t="s">
        <v>36</v>
      </c>
      <c r="C21" s="92" t="s">
        <v>45</v>
      </c>
      <c r="D21" s="93"/>
      <c r="E21" s="94"/>
      <c r="F21" s="94"/>
      <c r="G21" s="94"/>
      <c r="H21" s="94"/>
      <c r="I21" s="95"/>
    </row>
    <row r="22" spans="2:9" ht="16.5" thickBot="1" thickTop="1">
      <c r="B22" s="145"/>
      <c r="C22" s="96" t="s">
        <v>46</v>
      </c>
      <c r="D22" s="94"/>
      <c r="E22" s="97"/>
      <c r="F22" s="97"/>
      <c r="G22" s="97"/>
      <c r="H22" s="97"/>
      <c r="I22" s="94"/>
    </row>
    <row r="23" spans="2:9" ht="16.5" thickBot="1" thickTop="1">
      <c r="B23" s="166" t="s">
        <v>37</v>
      </c>
      <c r="C23" s="92" t="s">
        <v>45</v>
      </c>
      <c r="D23" s="94"/>
      <c r="E23" s="97"/>
      <c r="F23" s="97"/>
      <c r="G23" s="97"/>
      <c r="H23" s="97"/>
      <c r="I23" s="94"/>
    </row>
    <row r="24" spans="2:9" ht="16.5" thickBot="1" thickTop="1">
      <c r="B24" s="166"/>
      <c r="C24" s="92" t="s">
        <v>46</v>
      </c>
      <c r="D24" s="97"/>
      <c r="E24" s="97"/>
      <c r="F24" s="97"/>
      <c r="G24" s="97"/>
      <c r="H24" s="97"/>
      <c r="I24" s="94"/>
    </row>
    <row r="25" spans="2:9" ht="16.5" thickBot="1" thickTop="1">
      <c r="B25" s="152" t="s">
        <v>101</v>
      </c>
      <c r="C25" s="152"/>
      <c r="D25" s="152"/>
      <c r="E25" s="152"/>
      <c r="F25" s="152"/>
      <c r="G25" s="152"/>
      <c r="H25" s="152"/>
      <c r="I25" s="152"/>
    </row>
    <row r="26" spans="2:9" ht="16.5" thickBot="1" thickTop="1">
      <c r="B26" s="166" t="s">
        <v>36</v>
      </c>
      <c r="C26" s="92" t="s">
        <v>45</v>
      </c>
      <c r="D26" s="93"/>
      <c r="E26" s="94"/>
      <c r="F26" s="94"/>
      <c r="G26" s="94"/>
      <c r="H26" s="94"/>
      <c r="I26" s="95"/>
    </row>
    <row r="27" spans="2:9" ht="16.5" thickBot="1" thickTop="1">
      <c r="B27" s="166"/>
      <c r="C27" s="96" t="s">
        <v>46</v>
      </c>
      <c r="D27" s="94"/>
      <c r="E27" s="97"/>
      <c r="F27" s="97"/>
      <c r="G27" s="97"/>
      <c r="H27" s="97"/>
      <c r="I27" s="94"/>
    </row>
    <row r="28" spans="2:9" ht="16.5" thickBot="1" thickTop="1">
      <c r="B28" s="166" t="s">
        <v>37</v>
      </c>
      <c r="C28" s="92" t="s">
        <v>45</v>
      </c>
      <c r="D28" s="94"/>
      <c r="E28" s="97"/>
      <c r="F28" s="97"/>
      <c r="G28" s="97"/>
      <c r="H28" s="97"/>
      <c r="I28" s="94"/>
    </row>
    <row r="29" spans="2:9" ht="16.5" thickBot="1" thickTop="1">
      <c r="B29" s="166"/>
      <c r="C29" s="92" t="s">
        <v>46</v>
      </c>
      <c r="D29" s="97"/>
      <c r="E29" s="97"/>
      <c r="F29" s="97"/>
      <c r="G29" s="97"/>
      <c r="H29" s="97"/>
      <c r="I29" s="94"/>
    </row>
    <row r="30" spans="2:9" ht="25.5" customHeight="1" thickBot="1" thickTop="1">
      <c r="B30" s="99"/>
      <c r="C30" s="99"/>
      <c r="D30" s="99"/>
      <c r="E30" s="99"/>
      <c r="F30" s="99"/>
      <c r="G30" s="99"/>
      <c r="H30" s="99"/>
      <c r="I30" s="99"/>
    </row>
    <row r="31" spans="2:9" ht="15.75" thickTop="1">
      <c r="B31" s="141" t="s">
        <v>0</v>
      </c>
      <c r="C31" s="142"/>
      <c r="D31" s="167" t="s">
        <v>242</v>
      </c>
      <c r="E31" s="168"/>
      <c r="F31" s="168"/>
      <c r="G31" s="168"/>
      <c r="H31" s="168"/>
      <c r="I31" s="169"/>
    </row>
    <row r="32" spans="2:9" ht="15">
      <c r="B32" s="137" t="s">
        <v>30</v>
      </c>
      <c r="C32" s="138"/>
      <c r="D32" s="126">
        <v>7002013181</v>
      </c>
      <c r="E32" s="124"/>
      <c r="F32" s="124"/>
      <c r="G32" s="124"/>
      <c r="H32" s="124"/>
      <c r="I32" s="125"/>
    </row>
    <row r="33" spans="2:9" ht="15">
      <c r="B33" s="137" t="s">
        <v>31</v>
      </c>
      <c r="C33" s="138"/>
      <c r="D33" s="126">
        <v>700201001</v>
      </c>
      <c r="E33" s="124"/>
      <c r="F33" s="124"/>
      <c r="G33" s="124"/>
      <c r="H33" s="124"/>
      <c r="I33" s="125"/>
    </row>
    <row r="34" spans="2:9" ht="15.75" thickBot="1">
      <c r="B34" s="131" t="s">
        <v>84</v>
      </c>
      <c r="C34" s="132"/>
      <c r="D34" s="170" t="s">
        <v>239</v>
      </c>
      <c r="E34" s="171"/>
      <c r="F34" s="171"/>
      <c r="G34" s="171"/>
      <c r="H34" s="171"/>
      <c r="I34" s="172"/>
    </row>
    <row r="35" spans="1:9" ht="48.75" customHeight="1" thickTop="1">
      <c r="A35" s="40"/>
      <c r="B35" s="155" t="s">
        <v>215</v>
      </c>
      <c r="C35" s="156"/>
      <c r="D35" s="148"/>
      <c r="E35" s="148"/>
      <c r="F35" s="148"/>
      <c r="G35" s="148"/>
      <c r="H35" s="148"/>
      <c r="I35" s="149"/>
    </row>
    <row r="36" spans="2:9" ht="28.5" customHeight="1">
      <c r="B36" s="157" t="s">
        <v>25</v>
      </c>
      <c r="C36" s="158"/>
      <c r="D36" s="165"/>
      <c r="E36" s="165"/>
      <c r="F36" s="165"/>
      <c r="G36" s="165"/>
      <c r="H36" s="165"/>
      <c r="I36" s="133"/>
    </row>
    <row r="37" spans="2:9" ht="16.5" customHeight="1">
      <c r="B37" s="157" t="s">
        <v>85</v>
      </c>
      <c r="C37" s="158"/>
      <c r="D37" s="165"/>
      <c r="E37" s="165"/>
      <c r="F37" s="165"/>
      <c r="G37" s="165"/>
      <c r="H37" s="165"/>
      <c r="I37" s="133"/>
    </row>
    <row r="38" spans="2:9" ht="16.5" customHeight="1" thickBot="1">
      <c r="B38" s="161" t="s">
        <v>1</v>
      </c>
      <c r="C38" s="162"/>
      <c r="D38" s="163"/>
      <c r="E38" s="163"/>
      <c r="F38" s="163"/>
      <c r="G38" s="163"/>
      <c r="H38" s="163"/>
      <c r="I38" s="164"/>
    </row>
    <row r="39" spans="2:9" ht="28.5" customHeight="1" thickBot="1" thickTop="1">
      <c r="B39" s="145" t="s">
        <v>86</v>
      </c>
      <c r="C39" s="145"/>
      <c r="D39" s="152"/>
      <c r="E39" s="152"/>
      <c r="F39" s="152"/>
      <c r="G39" s="152"/>
      <c r="H39" s="152"/>
      <c r="I39" s="152"/>
    </row>
    <row r="40" spans="2:9" ht="28.5" customHeight="1" thickBot="1" thickTop="1">
      <c r="B40" s="99"/>
      <c r="C40" s="99"/>
      <c r="D40" s="99"/>
      <c r="E40" s="99"/>
      <c r="F40" s="99"/>
      <c r="G40" s="99"/>
      <c r="H40" s="99"/>
      <c r="I40" s="99"/>
    </row>
    <row r="41" spans="2:9" ht="15.75" thickTop="1">
      <c r="B41" s="141" t="s">
        <v>0</v>
      </c>
      <c r="C41" s="142"/>
      <c r="D41" s="167" t="s">
        <v>242</v>
      </c>
      <c r="E41" s="168"/>
      <c r="F41" s="168"/>
      <c r="G41" s="168"/>
      <c r="H41" s="168"/>
      <c r="I41" s="169"/>
    </row>
    <row r="42" spans="2:9" ht="15">
      <c r="B42" s="137" t="s">
        <v>30</v>
      </c>
      <c r="C42" s="138"/>
      <c r="D42" s="126">
        <v>7002013181</v>
      </c>
      <c r="E42" s="124"/>
      <c r="F42" s="124"/>
      <c r="G42" s="124"/>
      <c r="H42" s="124"/>
      <c r="I42" s="125"/>
    </row>
    <row r="43" spans="2:9" ht="15">
      <c r="B43" s="137" t="s">
        <v>31</v>
      </c>
      <c r="C43" s="138"/>
      <c r="D43" s="126">
        <v>700201001</v>
      </c>
      <c r="E43" s="124"/>
      <c r="F43" s="124"/>
      <c r="G43" s="124"/>
      <c r="H43" s="124"/>
      <c r="I43" s="125"/>
    </row>
    <row r="44" spans="2:9" ht="15.75" thickBot="1">
      <c r="B44" s="131" t="s">
        <v>84</v>
      </c>
      <c r="C44" s="132"/>
      <c r="D44" s="170" t="s">
        <v>239</v>
      </c>
      <c r="E44" s="171"/>
      <c r="F44" s="171"/>
      <c r="G44" s="171"/>
      <c r="H44" s="171"/>
      <c r="I44" s="172"/>
    </row>
    <row r="45" spans="1:9" ht="30.75" customHeight="1" thickTop="1">
      <c r="A45" s="147"/>
      <c r="B45" s="155" t="s">
        <v>216</v>
      </c>
      <c r="C45" s="156"/>
      <c r="D45" s="148"/>
      <c r="E45" s="148"/>
      <c r="F45" s="148"/>
      <c r="G45" s="148"/>
      <c r="H45" s="148"/>
      <c r="I45" s="149"/>
    </row>
    <row r="46" spans="1:9" ht="15" customHeight="1">
      <c r="A46" s="147"/>
      <c r="B46" s="157"/>
      <c r="C46" s="158"/>
      <c r="D46" s="150"/>
      <c r="E46" s="150"/>
      <c r="F46" s="150"/>
      <c r="G46" s="150"/>
      <c r="H46" s="150"/>
      <c r="I46" s="151"/>
    </row>
    <row r="47" spans="2:9" ht="30.75" customHeight="1">
      <c r="B47" s="157" t="s">
        <v>25</v>
      </c>
      <c r="C47" s="158"/>
      <c r="D47" s="165"/>
      <c r="E47" s="165"/>
      <c r="F47" s="165"/>
      <c r="G47" s="165"/>
      <c r="H47" s="165"/>
      <c r="I47" s="133"/>
    </row>
    <row r="48" spans="2:9" ht="15">
      <c r="B48" s="157" t="s">
        <v>85</v>
      </c>
      <c r="C48" s="158"/>
      <c r="D48" s="165"/>
      <c r="E48" s="165"/>
      <c r="F48" s="165"/>
      <c r="G48" s="165"/>
      <c r="H48" s="165"/>
      <c r="I48" s="133"/>
    </row>
    <row r="49" spans="2:9" ht="15.75" thickBot="1">
      <c r="B49" s="159" t="s">
        <v>1</v>
      </c>
      <c r="C49" s="160"/>
      <c r="D49" s="153"/>
      <c r="E49" s="153"/>
      <c r="F49" s="153"/>
      <c r="G49" s="153"/>
      <c r="H49" s="153"/>
      <c r="I49" s="154"/>
    </row>
    <row r="50" spans="2:9" ht="28.5" customHeight="1" thickBot="1" thickTop="1">
      <c r="B50" s="145" t="s">
        <v>27</v>
      </c>
      <c r="C50" s="145"/>
      <c r="D50" s="152"/>
      <c r="E50" s="152"/>
      <c r="F50" s="152"/>
      <c r="G50" s="152"/>
      <c r="H50" s="152"/>
      <c r="I50" s="152"/>
    </row>
    <row r="51" spans="2:9" ht="15.75" thickTop="1">
      <c r="B51" s="99"/>
      <c r="C51" s="99"/>
      <c r="D51" s="99"/>
      <c r="E51" s="99"/>
      <c r="F51" s="99"/>
      <c r="G51" s="99"/>
      <c r="H51" s="99"/>
      <c r="I51" s="99"/>
    </row>
    <row r="52" spans="2:9" ht="31.5" customHeight="1">
      <c r="B52" s="146" t="s">
        <v>113</v>
      </c>
      <c r="C52" s="146"/>
      <c r="D52" s="146"/>
      <c r="E52" s="146"/>
      <c r="F52" s="146"/>
      <c r="G52" s="146"/>
      <c r="H52" s="146"/>
      <c r="I52" s="146"/>
    </row>
    <row r="53" spans="2:9" ht="51.75" customHeight="1">
      <c r="B53" s="146" t="s">
        <v>222</v>
      </c>
      <c r="C53" s="146"/>
      <c r="D53" s="146"/>
      <c r="E53" s="146"/>
      <c r="F53" s="146"/>
      <c r="G53" s="146"/>
      <c r="H53" s="146"/>
      <c r="I53" s="146"/>
    </row>
    <row r="54" spans="2:9" ht="15">
      <c r="B54" s="91"/>
      <c r="C54" s="91"/>
      <c r="D54" s="91"/>
      <c r="E54" s="91"/>
      <c r="F54" s="91"/>
      <c r="G54" s="91"/>
      <c r="H54" s="91"/>
      <c r="I54" s="91"/>
    </row>
  </sheetData>
  <sheetProtection/>
  <mergeCells count="70"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7:C7"/>
    <mergeCell ref="B33:C33"/>
    <mergeCell ref="D7:I7"/>
    <mergeCell ref="D12:I12"/>
    <mergeCell ref="B8:C9"/>
    <mergeCell ref="D10:I10"/>
    <mergeCell ref="B11:C11"/>
    <mergeCell ref="D33:I33"/>
    <mergeCell ref="B36:C36"/>
    <mergeCell ref="D36:I36"/>
    <mergeCell ref="I14:I15"/>
    <mergeCell ref="B21:B22"/>
    <mergeCell ref="B32:C32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9">
      <selection activeCell="B40" sqref="B40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73" t="s">
        <v>223</v>
      </c>
      <c r="B2" s="174"/>
      <c r="C2" s="174"/>
      <c r="D2" s="174"/>
    </row>
    <row r="3" ht="15.75" thickBot="1"/>
    <row r="4" spans="1:4" ht="15.75" thickTop="1">
      <c r="A4" s="187" t="s">
        <v>0</v>
      </c>
      <c r="B4" s="188"/>
      <c r="C4" s="189" t="s">
        <v>242</v>
      </c>
      <c r="D4" s="190"/>
    </row>
    <row r="5" spans="1:4" ht="15">
      <c r="A5" s="191" t="s">
        <v>90</v>
      </c>
      <c r="B5" s="192"/>
      <c r="C5" s="196">
        <v>7002013181</v>
      </c>
      <c r="D5" s="197"/>
    </row>
    <row r="6" spans="1:4" ht="15">
      <c r="A6" s="191" t="s">
        <v>31</v>
      </c>
      <c r="B6" s="192"/>
      <c r="C6" s="196">
        <v>700201001</v>
      </c>
      <c r="D6" s="197"/>
    </row>
    <row r="7" spans="1:4" ht="15.75" thickBot="1">
      <c r="A7" s="191" t="s">
        <v>91</v>
      </c>
      <c r="B7" s="192"/>
      <c r="C7" s="198" t="s">
        <v>239</v>
      </c>
      <c r="D7" s="199"/>
    </row>
    <row r="8" spans="1:4" ht="29.25" customHeight="1" thickTop="1">
      <c r="A8" s="183" t="s">
        <v>88</v>
      </c>
      <c r="B8" s="184"/>
      <c r="C8" s="185"/>
      <c r="D8" s="186"/>
    </row>
    <row r="9" spans="1:4" ht="32.25" customHeight="1">
      <c r="A9" s="179" t="s">
        <v>25</v>
      </c>
      <c r="B9" s="180"/>
      <c r="C9" s="181"/>
      <c r="D9" s="182"/>
    </row>
    <row r="10" spans="1:4" ht="15">
      <c r="A10" s="194" t="s">
        <v>92</v>
      </c>
      <c r="B10" s="195"/>
      <c r="C10" s="181"/>
      <c r="D10" s="182"/>
    </row>
    <row r="11" spans="1:4" ht="15.75" thickBot="1">
      <c r="A11" s="175" t="s">
        <v>1</v>
      </c>
      <c r="B11" s="176"/>
      <c r="C11" s="177"/>
      <c r="D11" s="178"/>
    </row>
    <row r="12" spans="1:4" ht="16.5" thickBot="1" thickTop="1">
      <c r="A12" s="193" t="s">
        <v>50</v>
      </c>
      <c r="B12" s="193"/>
      <c r="C12" s="193" t="s">
        <v>6</v>
      </c>
      <c r="D12" s="193"/>
    </row>
    <row r="13" spans="1:4" ht="15" customHeight="1" thickBot="1" thickTop="1">
      <c r="A13" s="201" t="s">
        <v>89</v>
      </c>
      <c r="B13" s="201"/>
      <c r="C13" s="202"/>
      <c r="D13" s="202"/>
    </row>
    <row r="14" spans="1:4" ht="16.5" thickBot="1" thickTop="1">
      <c r="A14" s="201"/>
      <c r="B14" s="201"/>
      <c r="C14" s="202"/>
      <c r="D14" s="202"/>
    </row>
    <row r="15" ht="29.25" customHeight="1" thickBot="1" thickTop="1"/>
    <row r="16" spans="1:4" ht="15.75" thickTop="1">
      <c r="A16" s="187" t="s">
        <v>0</v>
      </c>
      <c r="B16" s="188"/>
      <c r="C16" s="189" t="s">
        <v>242</v>
      </c>
      <c r="D16" s="190"/>
    </row>
    <row r="17" spans="1:4" ht="15">
      <c r="A17" s="191" t="s">
        <v>90</v>
      </c>
      <c r="B17" s="192"/>
      <c r="C17" s="196">
        <v>7002013181</v>
      </c>
      <c r="D17" s="197"/>
    </row>
    <row r="18" spans="1:4" ht="15">
      <c r="A18" s="191" t="s">
        <v>31</v>
      </c>
      <c r="B18" s="192"/>
      <c r="C18" s="196">
        <v>700201001</v>
      </c>
      <c r="D18" s="197"/>
    </row>
    <row r="19" spans="1:4" ht="15">
      <c r="A19" s="191" t="s">
        <v>91</v>
      </c>
      <c r="B19" s="192"/>
      <c r="C19" s="196" t="s">
        <v>239</v>
      </c>
      <c r="D19" s="197"/>
    </row>
    <row r="20" spans="1:4" ht="29.25" customHeight="1">
      <c r="A20" s="203" t="s">
        <v>95</v>
      </c>
      <c r="B20" s="204"/>
      <c r="C20" s="205" t="s">
        <v>248</v>
      </c>
      <c r="D20" s="206"/>
    </row>
    <row r="21" spans="1:4" ht="32.25" customHeight="1">
      <c r="A21" s="179" t="s">
        <v>25</v>
      </c>
      <c r="B21" s="180"/>
      <c r="C21" s="181"/>
      <c r="D21" s="182"/>
    </row>
    <row r="22" spans="1:4" ht="15">
      <c r="A22" s="194" t="s">
        <v>93</v>
      </c>
      <c r="B22" s="195"/>
      <c r="C22" s="181"/>
      <c r="D22" s="182"/>
    </row>
    <row r="23" spans="1:4" ht="15.75" thickBot="1">
      <c r="A23" s="194" t="s">
        <v>1</v>
      </c>
      <c r="B23" s="195"/>
      <c r="C23" s="181"/>
      <c r="D23" s="182"/>
    </row>
    <row r="24" spans="1:4" ht="16.5" thickBot="1" thickTop="1">
      <c r="A24" s="193" t="s">
        <v>50</v>
      </c>
      <c r="B24" s="193"/>
      <c r="C24" s="193" t="s">
        <v>6</v>
      </c>
      <c r="D24" s="193"/>
    </row>
    <row r="25" spans="1:4" ht="16.5" thickBot="1" thickTop="1">
      <c r="A25" s="201" t="s">
        <v>94</v>
      </c>
      <c r="B25" s="201"/>
      <c r="C25" s="202"/>
      <c r="D25" s="202"/>
    </row>
    <row r="26" spans="1:4" ht="16.5" thickBot="1" thickTop="1">
      <c r="A26" s="201"/>
      <c r="B26" s="201"/>
      <c r="C26" s="202"/>
      <c r="D26" s="202"/>
    </row>
    <row r="27" ht="15.75" thickTop="1"/>
    <row r="29" spans="1:9" ht="33" customHeight="1">
      <c r="A29" s="200" t="s">
        <v>113</v>
      </c>
      <c r="B29" s="200"/>
      <c r="C29" s="200"/>
      <c r="D29" s="200"/>
      <c r="E29" s="39"/>
      <c r="F29" s="39"/>
      <c r="G29" s="39"/>
      <c r="H29" s="39"/>
      <c r="I29" s="39"/>
    </row>
    <row r="30" spans="1:9" ht="64.5" customHeight="1">
      <c r="A30" s="200" t="s">
        <v>224</v>
      </c>
      <c r="B30" s="200"/>
      <c r="C30" s="200"/>
      <c r="D30" s="200"/>
      <c r="E30" s="39"/>
      <c r="F30" s="39"/>
      <c r="G30" s="39"/>
      <c r="H30" s="39"/>
      <c r="I30" s="39"/>
    </row>
  </sheetData>
  <sheetProtection/>
  <mergeCells count="43"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3:B14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0">
      <selection activeCell="B6" sqref="B6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07" t="s">
        <v>225</v>
      </c>
      <c r="B2" s="207"/>
      <c r="C2" s="2"/>
    </row>
    <row r="3" spans="1:3" ht="15.75" thickTop="1">
      <c r="A3" s="45" t="s">
        <v>0</v>
      </c>
      <c r="B3" s="102" t="s">
        <v>242</v>
      </c>
      <c r="C3" s="1"/>
    </row>
    <row r="4" spans="1:2" ht="15">
      <c r="A4" s="46" t="s">
        <v>30</v>
      </c>
      <c r="B4" s="102">
        <v>7002013181</v>
      </c>
    </row>
    <row r="5" spans="1:2" ht="15">
      <c r="A5" s="46" t="s">
        <v>31</v>
      </c>
      <c r="B5" s="102">
        <v>700201001</v>
      </c>
    </row>
    <row r="6" spans="1:2" ht="15.75" thickBot="1">
      <c r="A6" s="46" t="s">
        <v>91</v>
      </c>
      <c r="B6" s="102" t="s">
        <v>239</v>
      </c>
    </row>
    <row r="7" spans="1:2" ht="75.75" thickTop="1">
      <c r="A7" s="47" t="s">
        <v>102</v>
      </c>
      <c r="B7" s="48"/>
    </row>
    <row r="8" spans="1:2" ht="30">
      <c r="A8" s="49" t="s">
        <v>25</v>
      </c>
      <c r="B8" s="50"/>
    </row>
    <row r="9" spans="1:2" ht="15">
      <c r="A9" s="51" t="s">
        <v>92</v>
      </c>
      <c r="B9" s="50"/>
    </row>
    <row r="10" spans="1:2" ht="15.75" thickBot="1">
      <c r="A10" s="52" t="s">
        <v>1</v>
      </c>
      <c r="B10" s="53"/>
    </row>
    <row r="11" spans="1:2" ht="16.5" thickBot="1" thickTop="1">
      <c r="A11" s="6" t="s">
        <v>50</v>
      </c>
      <c r="B11" s="6" t="s">
        <v>6</v>
      </c>
    </row>
    <row r="12" spans="1:2" ht="52.5" customHeight="1" thickBot="1" thickTop="1">
      <c r="A12" s="8" t="s">
        <v>28</v>
      </c>
      <c r="B12" s="9"/>
    </row>
    <row r="13" ht="16.5" thickBot="1" thickTop="1"/>
    <row r="14" spans="1:3" ht="15.75" thickTop="1">
      <c r="A14" s="45" t="s">
        <v>0</v>
      </c>
      <c r="B14" s="102" t="s">
        <v>242</v>
      </c>
      <c r="C14" s="1"/>
    </row>
    <row r="15" spans="1:2" ht="15">
      <c r="A15" s="46" t="s">
        <v>30</v>
      </c>
      <c r="B15" s="102">
        <v>7002013181</v>
      </c>
    </row>
    <row r="16" spans="1:2" ht="15">
      <c r="A16" s="46" t="s">
        <v>31</v>
      </c>
      <c r="B16" s="102">
        <v>700201001</v>
      </c>
    </row>
    <row r="17" spans="1:2" ht="15.75" thickBot="1">
      <c r="A17" s="46" t="s">
        <v>91</v>
      </c>
      <c r="B17" s="102" t="s">
        <v>239</v>
      </c>
    </row>
    <row r="18" spans="1:2" ht="62.25" customHeight="1" thickTop="1">
      <c r="A18" s="47" t="s">
        <v>140</v>
      </c>
      <c r="B18" s="48"/>
    </row>
    <row r="19" spans="1:2" ht="30">
      <c r="A19" s="49" t="s">
        <v>25</v>
      </c>
      <c r="B19" s="50"/>
    </row>
    <row r="20" spans="1:2" ht="15">
      <c r="A20" s="51" t="s">
        <v>92</v>
      </c>
      <c r="B20" s="50"/>
    </row>
    <row r="21" spans="1:2" ht="15.75" thickBot="1">
      <c r="A21" s="52" t="s">
        <v>1</v>
      </c>
      <c r="B21" s="53"/>
    </row>
    <row r="22" spans="1:2" ht="16.5" thickBot="1" thickTop="1">
      <c r="A22" s="6" t="s">
        <v>50</v>
      </c>
      <c r="B22" s="6" t="s">
        <v>6</v>
      </c>
    </row>
    <row r="23" spans="1:2" ht="42" customHeight="1" thickBot="1" thickTop="1">
      <c r="A23" s="8" t="s">
        <v>29</v>
      </c>
      <c r="B23" s="9"/>
    </row>
    <row r="24" ht="15.75" thickTop="1"/>
    <row r="25" spans="1:4" ht="36" customHeight="1">
      <c r="A25" s="208" t="s">
        <v>113</v>
      </c>
      <c r="B25" s="208"/>
      <c r="C25" s="39"/>
      <c r="D25" s="39"/>
    </row>
    <row r="26" spans="1:4" ht="60.75" customHeight="1">
      <c r="A26" s="208" t="s">
        <v>224</v>
      </c>
      <c r="B26" s="208"/>
      <c r="C26" s="39"/>
      <c r="D26" s="39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8"/>
  <sheetViews>
    <sheetView zoomScalePageLayoutView="0" workbookViewId="0" topLeftCell="A42">
      <selection activeCell="A56" sqref="A56:B56"/>
    </sheetView>
  </sheetViews>
  <sheetFormatPr defaultColWidth="9.140625" defaultRowHeight="15"/>
  <cols>
    <col min="1" max="1" width="51.28125" style="0" customWidth="1"/>
    <col min="2" max="2" width="60.7109375" style="105" customWidth="1"/>
  </cols>
  <sheetData>
    <row r="2" spans="1:2" ht="36" customHeight="1">
      <c r="A2" s="173" t="s">
        <v>226</v>
      </c>
      <c r="B2" s="210"/>
    </row>
    <row r="3" ht="14.25" customHeight="1"/>
    <row r="4" spans="1:2" ht="15">
      <c r="A4" s="10" t="s">
        <v>0</v>
      </c>
      <c r="B4" s="106" t="s">
        <v>242</v>
      </c>
    </row>
    <row r="5" spans="1:2" ht="15">
      <c r="A5" s="10" t="s">
        <v>30</v>
      </c>
      <c r="B5" s="106">
        <v>7002013181</v>
      </c>
    </row>
    <row r="6" spans="1:2" ht="15">
      <c r="A6" s="10" t="s">
        <v>31</v>
      </c>
      <c r="B6" s="106">
        <v>700201001</v>
      </c>
    </row>
    <row r="7" spans="1:2" ht="15">
      <c r="A7" s="10" t="s">
        <v>91</v>
      </c>
      <c r="B7" s="106" t="s">
        <v>239</v>
      </c>
    </row>
    <row r="8" spans="1:2" ht="15">
      <c r="A8" s="10" t="s">
        <v>96</v>
      </c>
      <c r="B8" s="106" t="s">
        <v>243</v>
      </c>
    </row>
    <row r="10" ht="14.25" customHeight="1" thickBot="1"/>
    <row r="11" spans="1:2" ht="16.5" thickBot="1" thickTop="1">
      <c r="A11" s="11" t="s">
        <v>5</v>
      </c>
      <c r="B11" s="12" t="s">
        <v>6</v>
      </c>
    </row>
    <row r="12" spans="1:2" ht="31.5" customHeight="1" thickBot="1" thickTop="1">
      <c r="A12" s="60" t="s">
        <v>114</v>
      </c>
      <c r="B12" s="107" t="s">
        <v>251</v>
      </c>
    </row>
    <row r="13" spans="1:2" ht="16.5" thickBot="1" thickTop="1">
      <c r="A13" s="60" t="s">
        <v>115</v>
      </c>
      <c r="B13" s="119">
        <v>148426</v>
      </c>
    </row>
    <row r="14" spans="1:4" ht="48.75" customHeight="1" thickTop="1">
      <c r="A14" s="54" t="s">
        <v>116</v>
      </c>
      <c r="B14" s="120">
        <f>B16+B17+B20+B21+B22+B23+B25+B27+B29+B30+B24</f>
        <v>234389.55194</v>
      </c>
      <c r="D14" s="114"/>
    </row>
    <row r="15" spans="1:2" ht="30">
      <c r="A15" s="55" t="s">
        <v>47</v>
      </c>
      <c r="B15" s="109"/>
    </row>
    <row r="16" spans="1:2" ht="15">
      <c r="A16" s="55" t="s">
        <v>197</v>
      </c>
      <c r="B16" s="111">
        <v>91062</v>
      </c>
    </row>
    <row r="17" spans="1:2" ht="45">
      <c r="A17" s="55" t="s">
        <v>49</v>
      </c>
      <c r="B17" s="111">
        <v>10742.55194</v>
      </c>
    </row>
    <row r="18" spans="1:2" ht="15">
      <c r="A18" s="56" t="s">
        <v>97</v>
      </c>
      <c r="B18" s="112">
        <f>B17/B19*1000</f>
        <v>2.2569562321734407</v>
      </c>
    </row>
    <row r="19" spans="1:2" ht="15">
      <c r="A19" s="56" t="s">
        <v>51</v>
      </c>
      <c r="B19" s="113">
        <v>4759752</v>
      </c>
    </row>
    <row r="20" spans="1:2" ht="35.25" customHeight="1">
      <c r="A20" s="55" t="s">
        <v>52</v>
      </c>
      <c r="B20" s="111">
        <v>969</v>
      </c>
    </row>
    <row r="21" spans="1:2" ht="30">
      <c r="A21" s="55" t="s">
        <v>53</v>
      </c>
      <c r="B21" s="111"/>
    </row>
    <row r="22" spans="1:2" ht="45">
      <c r="A22" s="55" t="s">
        <v>54</v>
      </c>
      <c r="B22" s="111">
        <f>18336+4691</f>
        <v>23027</v>
      </c>
    </row>
    <row r="23" spans="1:2" ht="45">
      <c r="A23" s="55" t="s">
        <v>55</v>
      </c>
      <c r="B23" s="111">
        <v>6488</v>
      </c>
    </row>
    <row r="24" spans="1:2" ht="15">
      <c r="A24" s="55" t="s">
        <v>250</v>
      </c>
      <c r="B24" s="111">
        <v>80566</v>
      </c>
    </row>
    <row r="25" spans="1:2" ht="30">
      <c r="A25" s="55" t="s">
        <v>56</v>
      </c>
      <c r="B25" s="111">
        <v>10294</v>
      </c>
    </row>
    <row r="26" spans="1:2" ht="30">
      <c r="A26" s="57" t="s">
        <v>57</v>
      </c>
      <c r="B26" s="111">
        <v>4461</v>
      </c>
    </row>
    <row r="27" spans="1:2" ht="30">
      <c r="A27" s="55" t="s">
        <v>58</v>
      </c>
      <c r="B27" s="111">
        <v>8739</v>
      </c>
    </row>
    <row r="28" spans="1:2" ht="30">
      <c r="A28" s="57" t="s">
        <v>59</v>
      </c>
      <c r="B28" s="111">
        <v>6864</v>
      </c>
    </row>
    <row r="29" spans="1:2" ht="30">
      <c r="A29" s="55" t="s">
        <v>60</v>
      </c>
      <c r="B29" s="111">
        <v>716</v>
      </c>
    </row>
    <row r="30" spans="1:2" ht="63" thickBot="1">
      <c r="A30" s="58" t="s">
        <v>198</v>
      </c>
      <c r="B30" s="110">
        <v>1786</v>
      </c>
    </row>
    <row r="31" spans="1:2" ht="31.5" thickBot="1" thickTop="1">
      <c r="A31" s="59" t="s">
        <v>117</v>
      </c>
      <c r="B31" s="121">
        <f>B13-B14</f>
        <v>-85963.55194</v>
      </c>
    </row>
    <row r="32" spans="1:2" ht="15.75" thickTop="1">
      <c r="A32" s="54" t="s">
        <v>118</v>
      </c>
      <c r="B32" s="108"/>
    </row>
    <row r="33" spans="1:2" ht="91.5" customHeight="1" thickBot="1">
      <c r="A33" s="58" t="s">
        <v>7</v>
      </c>
      <c r="B33" s="110"/>
    </row>
    <row r="34" spans="1:2" ht="30.75" thickTop="1">
      <c r="A34" s="54" t="s">
        <v>119</v>
      </c>
      <c r="B34" s="108"/>
    </row>
    <row r="35" spans="1:2" ht="30.75" thickBot="1">
      <c r="A35" s="58" t="s">
        <v>9</v>
      </c>
      <c r="B35" s="110"/>
    </row>
    <row r="36" spans="1:2" ht="46.5" thickBot="1" thickTop="1">
      <c r="A36" s="60" t="s">
        <v>142</v>
      </c>
      <c r="B36" s="107"/>
    </row>
    <row r="37" spans="1:2" ht="16.5" thickBot="1" thickTop="1">
      <c r="A37" s="60" t="s">
        <v>120</v>
      </c>
      <c r="B37" s="107">
        <f>'[2]П.1.'!$J$32</f>
        <v>56.28845227858986</v>
      </c>
    </row>
    <row r="38" spans="1:2" ht="16.5" thickBot="1" thickTop="1">
      <c r="A38" s="60" t="s">
        <v>121</v>
      </c>
      <c r="B38" s="107">
        <f>'[2]П.2. Т.2.2'!$W$28</f>
        <v>41.08431088994227</v>
      </c>
    </row>
    <row r="39" spans="1:2" ht="31.5" thickBot="1" thickTop="1">
      <c r="A39" s="60" t="s">
        <v>122</v>
      </c>
      <c r="B39" s="122">
        <f>('[1]7'!$C$10-'[5]7'!$C$10)/1000</f>
        <v>133.82774773368652</v>
      </c>
    </row>
    <row r="40" spans="1:2" ht="16.5" thickBot="1" thickTop="1">
      <c r="A40" s="60" t="s">
        <v>123</v>
      </c>
      <c r="B40" s="107">
        <v>0</v>
      </c>
    </row>
    <row r="41" spans="1:2" ht="30.75" thickTop="1">
      <c r="A41" s="54" t="s">
        <v>124</v>
      </c>
      <c r="B41" s="108">
        <f>B42+B43</f>
        <v>93.490403</v>
      </c>
    </row>
    <row r="42" spans="1:2" ht="15">
      <c r="A42" s="55" t="s">
        <v>8</v>
      </c>
      <c r="B42" s="109">
        <f>41.67513+'[4]год'!$G$153/1000</f>
        <v>44.037741781768545</v>
      </c>
    </row>
    <row r="43" spans="1:2" ht="15.75" thickBot="1">
      <c r="A43" s="58" t="s">
        <v>99</v>
      </c>
      <c r="B43" s="110">
        <f>'[1]7'!$C$18/1000-B42</f>
        <v>49.452661218231455</v>
      </c>
    </row>
    <row r="44" spans="1:2" ht="32.25" customHeight="1" thickBot="1" thickTop="1">
      <c r="A44" s="60" t="s">
        <v>125</v>
      </c>
      <c r="B44" s="107">
        <v>27.65</v>
      </c>
    </row>
    <row r="45" spans="1:2" ht="31.5" thickBot="1" thickTop="1">
      <c r="A45" s="60" t="s">
        <v>126</v>
      </c>
      <c r="B45" s="107">
        <f>'[3]Исх.данные'!$C$22/1000</f>
        <v>106.78402</v>
      </c>
    </row>
    <row r="46" spans="1:2" ht="31.5" thickBot="1" thickTop="1">
      <c r="A46" s="60" t="s">
        <v>127</v>
      </c>
      <c r="B46" s="107">
        <v>0</v>
      </c>
    </row>
    <row r="47" spans="1:2" ht="16.5" thickBot="1" thickTop="1">
      <c r="A47" s="60" t="s">
        <v>128</v>
      </c>
      <c r="B47" s="107">
        <v>0</v>
      </c>
    </row>
    <row r="48" spans="1:2" ht="16.5" thickBot="1" thickTop="1">
      <c r="A48" s="60" t="s">
        <v>129</v>
      </c>
      <c r="B48" s="107">
        <v>17</v>
      </c>
    </row>
    <row r="49" spans="1:2" ht="16.5" thickBot="1" thickTop="1">
      <c r="A49" s="60" t="s">
        <v>130</v>
      </c>
      <c r="B49" s="107">
        <v>0</v>
      </c>
    </row>
    <row r="50" spans="1:2" ht="31.5" thickBot="1" thickTop="1">
      <c r="A50" s="60" t="s">
        <v>131</v>
      </c>
      <c r="B50" s="107">
        <v>216</v>
      </c>
    </row>
    <row r="51" spans="1:2" ht="46.5" thickBot="1" thickTop="1">
      <c r="A51" s="60" t="s">
        <v>132</v>
      </c>
      <c r="B51" s="107">
        <f>'[1]9'!$G$16</f>
        <v>260.0102868852626</v>
      </c>
    </row>
    <row r="52" spans="1:2" ht="46.5" thickBot="1" thickTop="1">
      <c r="A52" s="60" t="s">
        <v>133</v>
      </c>
      <c r="B52" s="107">
        <f>B19/(B39*1000)</f>
        <v>35.56625647972327</v>
      </c>
    </row>
    <row r="53" spans="1:2" ht="46.5" thickBot="1" thickTop="1">
      <c r="A53" s="60" t="s">
        <v>134</v>
      </c>
      <c r="B53" s="118">
        <f>63226.1/(B39*1000)</f>
        <v>0.4724438770786023</v>
      </c>
    </row>
    <row r="54" ht="15.75" thickTop="1"/>
    <row r="55" spans="1:2" ht="30" customHeight="1">
      <c r="A55" s="208" t="s">
        <v>141</v>
      </c>
      <c r="B55" s="208"/>
    </row>
    <row r="56" spans="1:2" ht="33" customHeight="1">
      <c r="A56" s="209" t="s">
        <v>153</v>
      </c>
      <c r="B56" s="209"/>
    </row>
    <row r="57" spans="1:2" ht="105.75" customHeight="1">
      <c r="A57" s="208" t="s">
        <v>199</v>
      </c>
      <c r="B57" s="208"/>
    </row>
    <row r="58" spans="1:2" ht="33.75" customHeight="1">
      <c r="A58" s="208" t="s">
        <v>143</v>
      </c>
      <c r="B58" s="208"/>
    </row>
    <row r="62" ht="14.25" customHeight="1"/>
  </sheetData>
  <sheetProtection/>
  <mergeCells count="5">
    <mergeCell ref="A55:B55"/>
    <mergeCell ref="A56:B56"/>
    <mergeCell ref="A2:B2"/>
    <mergeCell ref="A58:B58"/>
    <mergeCell ref="A57:B57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25">
      <selection activeCell="B44" sqref="B44"/>
    </sheetView>
  </sheetViews>
  <sheetFormatPr defaultColWidth="9.140625" defaultRowHeight="15"/>
  <cols>
    <col min="1" max="1" width="55.8515625" style="66" customWidth="1"/>
    <col min="2" max="2" width="44.8515625" style="66" customWidth="1"/>
    <col min="3" max="3" width="25.8515625" style="66" customWidth="1"/>
    <col min="4" max="16384" width="9.140625" style="66" customWidth="1"/>
  </cols>
  <sheetData>
    <row r="1" spans="1:2" ht="15">
      <c r="A1" s="173" t="s">
        <v>227</v>
      </c>
      <c r="B1" s="211"/>
    </row>
    <row r="2" spans="1:2" ht="15">
      <c r="A2" s="10" t="s">
        <v>0</v>
      </c>
      <c r="B2" s="102" t="s">
        <v>242</v>
      </c>
    </row>
    <row r="3" spans="1:2" ht="15">
      <c r="A3" s="10" t="s">
        <v>30</v>
      </c>
      <c r="B3" s="102">
        <v>7002013181</v>
      </c>
    </row>
    <row r="4" spans="1:2" ht="15">
      <c r="A4" s="10" t="s">
        <v>31</v>
      </c>
      <c r="B4" s="102">
        <v>700201001</v>
      </c>
    </row>
    <row r="5" spans="1:2" ht="15">
      <c r="A5" s="10" t="s">
        <v>91</v>
      </c>
      <c r="B5" s="102" t="s">
        <v>239</v>
      </c>
    </row>
    <row r="6" spans="1:2" ht="15">
      <c r="A6" s="10" t="s">
        <v>96</v>
      </c>
      <c r="B6" s="102" t="s">
        <v>243</v>
      </c>
    </row>
    <row r="7" ht="15.75" thickBot="1"/>
    <row r="8" spans="1:2" ht="16.5" thickBot="1" thickTop="1">
      <c r="A8" s="11" t="s">
        <v>5</v>
      </c>
      <c r="B8" s="12" t="s">
        <v>6</v>
      </c>
    </row>
    <row r="9" spans="1:2" s="62" customFormat="1" ht="15.75" thickTop="1">
      <c r="A9" s="67" t="s">
        <v>200</v>
      </c>
      <c r="B9" s="61"/>
    </row>
    <row r="10" spans="1:2" s="62" customFormat="1" ht="15">
      <c r="A10" s="68" t="s">
        <v>154</v>
      </c>
      <c r="B10" s="115"/>
    </row>
    <row r="11" spans="1:2" s="62" customFormat="1" ht="15">
      <c r="A11" s="63" t="s">
        <v>177</v>
      </c>
      <c r="B11" s="116">
        <v>53138</v>
      </c>
    </row>
    <row r="12" spans="1:2" s="62" customFormat="1" ht="15">
      <c r="A12" s="63" t="s">
        <v>176</v>
      </c>
      <c r="B12" s="116">
        <f>B11/B13*1000</f>
        <v>1478.894210832459</v>
      </c>
    </row>
    <row r="13" spans="1:2" s="62" customFormat="1" ht="15">
      <c r="A13" s="63" t="s">
        <v>156</v>
      </c>
      <c r="B13" s="116">
        <v>35930.9</v>
      </c>
    </row>
    <row r="14" spans="1:2" s="62" customFormat="1" ht="15">
      <c r="A14" s="63" t="s">
        <v>48</v>
      </c>
      <c r="B14" s="116" t="s">
        <v>249</v>
      </c>
    </row>
    <row r="15" spans="1:2" s="62" customFormat="1" ht="15">
      <c r="A15" s="68" t="s">
        <v>157</v>
      </c>
      <c r="B15" s="115"/>
    </row>
    <row r="16" spans="1:2" s="62" customFormat="1" ht="15">
      <c r="A16" s="63" t="s">
        <v>179</v>
      </c>
      <c r="B16" s="115"/>
    </row>
    <row r="17" spans="1:2" s="62" customFormat="1" ht="30">
      <c r="A17" s="63" t="s">
        <v>158</v>
      </c>
      <c r="B17" s="115"/>
    </row>
    <row r="18" spans="1:2" s="62" customFormat="1" ht="15">
      <c r="A18" s="63" t="s">
        <v>159</v>
      </c>
      <c r="B18" s="115"/>
    </row>
    <row r="19" spans="1:2" s="62" customFormat="1" ht="15">
      <c r="A19" s="63" t="s">
        <v>48</v>
      </c>
      <c r="B19" s="115"/>
    </row>
    <row r="20" spans="1:2" s="62" customFormat="1" ht="15">
      <c r="A20" s="69" t="s">
        <v>160</v>
      </c>
      <c r="B20" s="115"/>
    </row>
    <row r="21" spans="1:2" s="62" customFormat="1" ht="30">
      <c r="A21" s="63" t="s">
        <v>178</v>
      </c>
      <c r="B21" s="115"/>
    </row>
    <row r="22" spans="1:2" s="62" customFormat="1" ht="15">
      <c r="A22" s="63" t="s">
        <v>180</v>
      </c>
      <c r="B22" s="115"/>
    </row>
    <row r="23" spans="1:2" s="62" customFormat="1" ht="15">
      <c r="A23" s="63" t="s">
        <v>159</v>
      </c>
      <c r="B23" s="115"/>
    </row>
    <row r="24" spans="1:2" s="62" customFormat="1" ht="15">
      <c r="A24" s="63" t="s">
        <v>48</v>
      </c>
      <c r="B24" s="115"/>
    </row>
    <row r="25" spans="1:2" s="62" customFormat="1" ht="15">
      <c r="A25" s="69" t="s">
        <v>162</v>
      </c>
      <c r="B25" s="115"/>
    </row>
    <row r="26" spans="1:2" s="62" customFormat="1" ht="30">
      <c r="A26" s="63" t="s">
        <v>181</v>
      </c>
      <c r="B26" s="115"/>
    </row>
    <row r="27" spans="1:2" s="62" customFormat="1" ht="15">
      <c r="A27" s="63" t="s">
        <v>161</v>
      </c>
      <c r="B27" s="61"/>
    </row>
    <row r="28" spans="1:2" s="62" customFormat="1" ht="15">
      <c r="A28" s="63" t="s">
        <v>159</v>
      </c>
      <c r="B28" s="61"/>
    </row>
    <row r="29" spans="1:2" s="62" customFormat="1" ht="15">
      <c r="A29" s="63" t="s">
        <v>48</v>
      </c>
      <c r="B29" s="61"/>
    </row>
    <row r="30" spans="1:2" s="62" customFormat="1" ht="15">
      <c r="A30" s="68" t="s">
        <v>163</v>
      </c>
      <c r="B30" s="61"/>
    </row>
    <row r="31" spans="1:2" s="62" customFormat="1" ht="15">
      <c r="A31" s="63" t="s">
        <v>182</v>
      </c>
      <c r="B31" s="61"/>
    </row>
    <row r="32" spans="1:2" s="62" customFormat="1" ht="15">
      <c r="A32" s="63" t="s">
        <v>161</v>
      </c>
      <c r="B32" s="61"/>
    </row>
    <row r="33" spans="1:2" s="62" customFormat="1" ht="15">
      <c r="A33" s="63" t="s">
        <v>164</v>
      </c>
      <c r="B33" s="61"/>
    </row>
    <row r="34" spans="1:2" s="62" customFormat="1" ht="15">
      <c r="A34" s="63" t="s">
        <v>48</v>
      </c>
      <c r="B34" s="61"/>
    </row>
    <row r="35" spans="1:2" s="62" customFormat="1" ht="15">
      <c r="A35" s="68" t="s">
        <v>165</v>
      </c>
      <c r="B35" s="61"/>
    </row>
    <row r="36" spans="1:2" s="62" customFormat="1" ht="15">
      <c r="A36" s="63" t="s">
        <v>183</v>
      </c>
      <c r="B36" s="61"/>
    </row>
    <row r="37" spans="1:2" s="62" customFormat="1" ht="15">
      <c r="A37" s="63" t="s">
        <v>155</v>
      </c>
      <c r="B37" s="61"/>
    </row>
    <row r="38" spans="1:2" s="62" customFormat="1" ht="15">
      <c r="A38" s="63" t="s">
        <v>184</v>
      </c>
      <c r="B38" s="61"/>
    </row>
    <row r="39" spans="1:2" s="62" customFormat="1" ht="15">
      <c r="A39" s="63" t="s">
        <v>48</v>
      </c>
      <c r="B39" s="61"/>
    </row>
    <row r="40" spans="1:2" s="62" customFormat="1" ht="15">
      <c r="A40" s="68" t="s">
        <v>166</v>
      </c>
      <c r="B40" s="61"/>
    </row>
    <row r="41" spans="1:2" s="62" customFormat="1" ht="15">
      <c r="A41" s="63" t="s">
        <v>185</v>
      </c>
      <c r="B41" s="117">
        <v>37925</v>
      </c>
    </row>
    <row r="42" spans="1:2" s="62" customFormat="1" ht="15">
      <c r="A42" s="63" t="s">
        <v>155</v>
      </c>
      <c r="B42" s="116">
        <f>B41/B43*1000</f>
        <v>6218.772905335272</v>
      </c>
    </row>
    <row r="43" spans="1:2" s="62" customFormat="1" ht="15">
      <c r="A43" s="63" t="s">
        <v>184</v>
      </c>
      <c r="B43" s="116">
        <v>6098.47</v>
      </c>
    </row>
    <row r="44" spans="1:2" s="62" customFormat="1" ht="15">
      <c r="A44" s="63" t="s">
        <v>48</v>
      </c>
      <c r="B44" s="116" t="s">
        <v>249</v>
      </c>
    </row>
    <row r="45" spans="1:2" s="62" customFormat="1" ht="15">
      <c r="A45" s="68" t="s">
        <v>167</v>
      </c>
      <c r="B45" s="61"/>
    </row>
    <row r="46" spans="1:2" s="62" customFormat="1" ht="15">
      <c r="A46" s="63" t="s">
        <v>187</v>
      </c>
      <c r="B46" s="61"/>
    </row>
    <row r="47" spans="1:2" s="62" customFormat="1" ht="15">
      <c r="A47" s="63" t="s">
        <v>155</v>
      </c>
      <c r="B47" s="61"/>
    </row>
    <row r="48" spans="1:2" s="62" customFormat="1" ht="15">
      <c r="A48" s="63" t="s">
        <v>184</v>
      </c>
      <c r="B48" s="61"/>
    </row>
    <row r="49" spans="1:2" s="62" customFormat="1" ht="15">
      <c r="A49" s="63" t="s">
        <v>48</v>
      </c>
      <c r="B49" s="61"/>
    </row>
    <row r="50" spans="1:2" s="62" customFormat="1" ht="15">
      <c r="A50" s="68" t="s">
        <v>168</v>
      </c>
      <c r="B50" s="61"/>
    </row>
    <row r="51" spans="1:2" s="62" customFormat="1" ht="15">
      <c r="A51" s="63" t="s">
        <v>188</v>
      </c>
      <c r="B51" s="61"/>
    </row>
    <row r="52" spans="1:2" s="62" customFormat="1" ht="15">
      <c r="A52" s="63" t="s">
        <v>155</v>
      </c>
      <c r="B52" s="61"/>
    </row>
    <row r="53" spans="1:2" s="62" customFormat="1" ht="15">
      <c r="A53" s="63" t="s">
        <v>184</v>
      </c>
      <c r="B53" s="61"/>
    </row>
    <row r="54" spans="1:2" s="62" customFormat="1" ht="15">
      <c r="A54" s="63" t="s">
        <v>48</v>
      </c>
      <c r="B54" s="61"/>
    </row>
    <row r="55" spans="1:2" s="62" customFormat="1" ht="15">
      <c r="A55" s="68" t="s">
        <v>169</v>
      </c>
      <c r="B55" s="61"/>
    </row>
    <row r="56" spans="1:2" s="62" customFormat="1" ht="15">
      <c r="A56" s="63" t="s">
        <v>189</v>
      </c>
      <c r="B56" s="61"/>
    </row>
    <row r="57" spans="1:2" s="62" customFormat="1" ht="15">
      <c r="A57" s="63" t="s">
        <v>155</v>
      </c>
      <c r="B57" s="61"/>
    </row>
    <row r="58" spans="1:2" s="62" customFormat="1" ht="15">
      <c r="A58" s="63" t="s">
        <v>184</v>
      </c>
      <c r="B58" s="61"/>
    </row>
    <row r="59" spans="1:2" s="62" customFormat="1" ht="15">
      <c r="A59" s="63" t="s">
        <v>48</v>
      </c>
      <c r="B59" s="61"/>
    </row>
    <row r="60" spans="1:2" s="62" customFormat="1" ht="15">
      <c r="A60" s="68" t="s">
        <v>170</v>
      </c>
      <c r="B60" s="61"/>
    </row>
    <row r="61" spans="1:2" s="62" customFormat="1" ht="15">
      <c r="A61" s="63" t="s">
        <v>190</v>
      </c>
      <c r="B61" s="61"/>
    </row>
    <row r="62" spans="1:2" s="62" customFormat="1" ht="15">
      <c r="A62" s="63" t="s">
        <v>155</v>
      </c>
      <c r="B62" s="61"/>
    </row>
    <row r="63" spans="1:2" s="62" customFormat="1" ht="15">
      <c r="A63" s="63" t="s">
        <v>184</v>
      </c>
      <c r="B63" s="61"/>
    </row>
    <row r="64" spans="1:2" s="62" customFormat="1" ht="15">
      <c r="A64" s="63" t="s">
        <v>48</v>
      </c>
      <c r="B64" s="61"/>
    </row>
    <row r="65" spans="1:2" s="62" customFormat="1" ht="15">
      <c r="A65" s="68" t="s">
        <v>171</v>
      </c>
      <c r="B65" s="61"/>
    </row>
    <row r="66" spans="1:2" s="62" customFormat="1" ht="15">
      <c r="A66" s="63" t="s">
        <v>191</v>
      </c>
      <c r="B66" s="61"/>
    </row>
    <row r="67" spans="1:2" s="62" customFormat="1" ht="15">
      <c r="A67" s="63" t="s">
        <v>155</v>
      </c>
      <c r="B67" s="61"/>
    </row>
    <row r="68" spans="1:2" s="62" customFormat="1" ht="15">
      <c r="A68" s="63" t="s">
        <v>184</v>
      </c>
      <c r="B68" s="61"/>
    </row>
    <row r="69" spans="1:2" s="62" customFormat="1" ht="15">
      <c r="A69" s="63" t="s">
        <v>48</v>
      </c>
      <c r="B69" s="61"/>
    </row>
    <row r="70" spans="1:2" s="62" customFormat="1" ht="15">
      <c r="A70" s="68" t="s">
        <v>172</v>
      </c>
      <c r="B70" s="61"/>
    </row>
    <row r="71" spans="1:2" s="62" customFormat="1" ht="15">
      <c r="A71" s="63" t="s">
        <v>192</v>
      </c>
      <c r="B71" s="61"/>
    </row>
    <row r="72" spans="1:2" s="62" customFormat="1" ht="15">
      <c r="A72" s="63" t="s">
        <v>155</v>
      </c>
      <c r="B72" s="61"/>
    </row>
    <row r="73" spans="1:2" s="62" customFormat="1" ht="15">
      <c r="A73" s="63" t="s">
        <v>184</v>
      </c>
      <c r="B73" s="61"/>
    </row>
    <row r="74" spans="1:2" s="62" customFormat="1" ht="15">
      <c r="A74" s="63" t="s">
        <v>48</v>
      </c>
      <c r="B74" s="61"/>
    </row>
    <row r="75" spans="1:2" s="62" customFormat="1" ht="15">
      <c r="A75" s="68" t="s">
        <v>173</v>
      </c>
      <c r="B75" s="61"/>
    </row>
    <row r="76" spans="1:2" s="62" customFormat="1" ht="15">
      <c r="A76" s="63" t="s">
        <v>193</v>
      </c>
      <c r="B76" s="61"/>
    </row>
    <row r="77" spans="1:2" s="62" customFormat="1" ht="15">
      <c r="A77" s="63" t="s">
        <v>155</v>
      </c>
      <c r="B77" s="61"/>
    </row>
    <row r="78" spans="1:2" s="62" customFormat="1" ht="15">
      <c r="A78" s="63" t="s">
        <v>184</v>
      </c>
      <c r="B78" s="61"/>
    </row>
    <row r="79" spans="1:2" s="62" customFormat="1" ht="15">
      <c r="A79" s="63" t="s">
        <v>48</v>
      </c>
      <c r="B79" s="61"/>
    </row>
    <row r="80" spans="1:2" ht="15">
      <c r="A80" s="68" t="s">
        <v>174</v>
      </c>
      <c r="B80" s="70"/>
    </row>
    <row r="81" spans="1:2" ht="15">
      <c r="A81" s="63" t="s">
        <v>186</v>
      </c>
      <c r="B81" s="70"/>
    </row>
    <row r="82" spans="1:2" ht="15">
      <c r="A82" s="63" t="s">
        <v>48</v>
      </c>
      <c r="B82" s="70"/>
    </row>
    <row r="83" spans="1:2" ht="15">
      <c r="A83" s="63" t="s">
        <v>212</v>
      </c>
      <c r="B83" s="70"/>
    </row>
    <row r="84" spans="1:2" ht="15">
      <c r="A84" s="63" t="s">
        <v>175</v>
      </c>
      <c r="B84" s="70"/>
    </row>
    <row r="85" spans="1:2" ht="15">
      <c r="A85" s="68" t="s">
        <v>194</v>
      </c>
      <c r="B85" s="70"/>
    </row>
    <row r="86" spans="1:2" s="62" customFormat="1" ht="15">
      <c r="A86" s="63" t="s">
        <v>196</v>
      </c>
      <c r="B86" s="61"/>
    </row>
    <row r="87" spans="1:2" s="62" customFormat="1" ht="15">
      <c r="A87" s="63" t="s">
        <v>155</v>
      </c>
      <c r="B87" s="61"/>
    </row>
    <row r="88" spans="1:2" s="62" customFormat="1" ht="15">
      <c r="A88" s="63" t="s">
        <v>184</v>
      </c>
      <c r="B88" s="61"/>
    </row>
    <row r="89" spans="1:2" s="62" customFormat="1" ht="15.75" thickBot="1">
      <c r="A89" s="63" t="s">
        <v>48</v>
      </c>
      <c r="B89" s="64"/>
    </row>
    <row r="90" ht="15">
      <c r="A90" s="65" t="s">
        <v>195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73" t="s">
        <v>244</v>
      </c>
      <c r="B2" s="210"/>
    </row>
    <row r="3" spans="1:2" ht="57.75" customHeight="1">
      <c r="A3" s="210"/>
      <c r="B3" s="210"/>
    </row>
    <row r="4" spans="1:2" ht="15">
      <c r="A4" s="10" t="s">
        <v>0</v>
      </c>
      <c r="B4" s="102" t="s">
        <v>242</v>
      </c>
    </row>
    <row r="5" spans="1:2" ht="15">
      <c r="A5" s="10" t="s">
        <v>30</v>
      </c>
      <c r="B5" s="102">
        <v>7002013181</v>
      </c>
    </row>
    <row r="6" spans="1:2" ht="15">
      <c r="A6" s="10" t="s">
        <v>31</v>
      </c>
      <c r="B6" s="102">
        <v>700201001</v>
      </c>
    </row>
    <row r="7" spans="1:2" ht="15">
      <c r="A7" s="10" t="s">
        <v>91</v>
      </c>
      <c r="B7" s="102" t="s">
        <v>239</v>
      </c>
    </row>
    <row r="8" ht="15.75" thickBot="1"/>
    <row r="9" spans="1:2" ht="16.5" thickBot="1" thickTop="1">
      <c r="A9" s="6" t="s">
        <v>10</v>
      </c>
      <c r="B9" s="6" t="s">
        <v>6</v>
      </c>
    </row>
    <row r="10" spans="1:2" ht="31.5" thickBot="1" thickTop="1">
      <c r="A10" s="8" t="s">
        <v>11</v>
      </c>
      <c r="B10" s="123">
        <f>307/'Т2'!B45</f>
        <v>2.8749620027416087</v>
      </c>
    </row>
    <row r="11" spans="1:2" ht="46.5" thickBot="1" thickTop="1">
      <c r="A11" s="13" t="s">
        <v>12</v>
      </c>
      <c r="B11" s="9"/>
    </row>
    <row r="12" spans="1:2" ht="31.5" thickBot="1" thickTop="1">
      <c r="A12" s="13" t="s">
        <v>13</v>
      </c>
      <c r="B12" s="9"/>
    </row>
    <row r="13" spans="1:2" ht="51.75" customHeight="1" thickBot="1" thickTop="1">
      <c r="A13" s="7" t="s">
        <v>14</v>
      </c>
      <c r="B13" s="9"/>
    </row>
    <row r="14" ht="15.75" thickTop="1"/>
    <row r="16" spans="1:2" ht="37.5" customHeight="1">
      <c r="A16" s="208" t="s">
        <v>144</v>
      </c>
      <c r="B16" s="208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selection activeCell="B12" sqref="B12:C1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100" t="s">
        <v>228</v>
      </c>
    </row>
    <row r="2" spans="1:3" ht="15">
      <c r="A2" s="243" t="s">
        <v>0</v>
      </c>
      <c r="B2" s="245" t="s">
        <v>242</v>
      </c>
      <c r="C2" s="246"/>
    </row>
    <row r="3" spans="1:3" ht="15.75" thickBot="1">
      <c r="A3" s="244"/>
      <c r="B3" s="247"/>
      <c r="C3" s="248"/>
    </row>
    <row r="4" spans="1:3" ht="15.75" thickBot="1">
      <c r="A4" s="22" t="s">
        <v>30</v>
      </c>
      <c r="B4" s="241">
        <v>7002013181</v>
      </c>
      <c r="C4" s="241"/>
    </row>
    <row r="5" spans="1:3" ht="15.75" thickBot="1">
      <c r="A5" s="22" t="s">
        <v>31</v>
      </c>
      <c r="B5" s="241">
        <v>700201001</v>
      </c>
      <c r="C5" s="241"/>
    </row>
    <row r="6" spans="1:3" ht="15.75" thickBot="1">
      <c r="A6" s="22" t="s">
        <v>91</v>
      </c>
      <c r="B6" s="241" t="s">
        <v>239</v>
      </c>
      <c r="C6" s="241"/>
    </row>
    <row r="7" spans="1:3" ht="14.25" customHeight="1" thickBot="1">
      <c r="A7" s="72" t="s">
        <v>61</v>
      </c>
      <c r="B7" s="241"/>
      <c r="C7" s="241"/>
    </row>
    <row r="8" spans="1:3" ht="36.75" customHeight="1" hidden="1">
      <c r="A8" s="242"/>
      <c r="B8" s="173"/>
      <c r="C8" s="173"/>
    </row>
    <row r="9" ht="1.5" customHeight="1"/>
    <row r="10" spans="1:3" ht="42.75" customHeight="1">
      <c r="A10" s="31" t="s">
        <v>135</v>
      </c>
      <c r="B10" s="238" t="s">
        <v>248</v>
      </c>
      <c r="C10" s="239"/>
    </row>
    <row r="11" spans="1:3" ht="48" customHeight="1">
      <c r="A11" s="31" t="s">
        <v>136</v>
      </c>
      <c r="B11" s="238"/>
      <c r="C11" s="239"/>
    </row>
    <row r="12" spans="1:3" ht="47.25" customHeight="1">
      <c r="A12" s="32" t="s">
        <v>137</v>
      </c>
      <c r="B12" s="238"/>
      <c r="C12" s="239"/>
    </row>
    <row r="13" spans="1:3" ht="24.75" customHeight="1">
      <c r="A13" s="240" t="s">
        <v>138</v>
      </c>
      <c r="B13" s="240"/>
      <c r="C13" s="240"/>
    </row>
    <row r="14" ht="15" hidden="1"/>
    <row r="15" spans="1:3" ht="45.75" thickBot="1">
      <c r="A15" s="23" t="s">
        <v>147</v>
      </c>
      <c r="B15" s="24" t="s">
        <v>64</v>
      </c>
      <c r="C15" s="24" t="s">
        <v>62</v>
      </c>
    </row>
    <row r="16" spans="1:3" ht="15.75" thickBot="1">
      <c r="A16" s="25" t="s">
        <v>105</v>
      </c>
      <c r="B16" s="28"/>
      <c r="C16" s="29"/>
    </row>
    <row r="17" spans="1:3" ht="15">
      <c r="A17" s="26" t="s">
        <v>106</v>
      </c>
      <c r="B17" s="30"/>
      <c r="C17" s="30"/>
    </row>
    <row r="18" spans="1:3" ht="15">
      <c r="A18" s="27" t="s">
        <v>107</v>
      </c>
      <c r="B18" s="16"/>
      <c r="C18" s="16"/>
    </row>
    <row r="19" spans="1:3" ht="15">
      <c r="A19" s="27" t="s">
        <v>108</v>
      </c>
      <c r="B19" s="16"/>
      <c r="C19" s="16"/>
    </row>
    <row r="20" spans="1:4" ht="18">
      <c r="A20" s="235" t="s">
        <v>230</v>
      </c>
      <c r="B20" s="235"/>
      <c r="C20" s="235"/>
      <c r="D20" s="235"/>
    </row>
    <row r="21" spans="1:2" ht="3" customHeight="1" thickBot="1">
      <c r="A21" s="71"/>
      <c r="B21" s="71"/>
    </row>
    <row r="22" spans="1:4" ht="46.5" customHeight="1" hidden="1" thickBot="1">
      <c r="A22" s="101"/>
      <c r="B22" s="236"/>
      <c r="C22" s="236"/>
      <c r="D22" s="236"/>
    </row>
    <row r="23" spans="1:4" ht="35.25" customHeight="1" hidden="1" thickBot="1">
      <c r="A23" s="101"/>
      <c r="B23" s="236"/>
      <c r="C23" s="236"/>
      <c r="D23" s="236"/>
    </row>
    <row r="24" spans="1:4" ht="15.75" hidden="1" thickBot="1">
      <c r="A24" s="101"/>
      <c r="B24" s="236"/>
      <c r="C24" s="236"/>
      <c r="D24" s="236"/>
    </row>
    <row r="25" spans="1:4" ht="15.75" hidden="1" thickBot="1">
      <c r="A25" s="101"/>
      <c r="B25" s="236"/>
      <c r="C25" s="236"/>
      <c r="D25" s="236"/>
    </row>
    <row r="26" spans="1:4" ht="15.75" hidden="1" thickBot="1">
      <c r="A26" s="3"/>
      <c r="B26" s="3"/>
      <c r="C26" s="3"/>
      <c r="D26" s="3"/>
    </row>
    <row r="27" spans="1:4" ht="15.75" thickBot="1">
      <c r="A27" s="237" t="s">
        <v>229</v>
      </c>
      <c r="B27" s="223" t="s">
        <v>202</v>
      </c>
      <c r="C27" s="223" t="s">
        <v>112</v>
      </c>
      <c r="D27" s="225" t="s">
        <v>208</v>
      </c>
    </row>
    <row r="28" spans="1:4" ht="15.75" thickBot="1">
      <c r="A28" s="237"/>
      <c r="B28" s="224"/>
      <c r="C28" s="224"/>
      <c r="D28" s="226"/>
    </row>
    <row r="29" spans="1:4" ht="27.75" customHeight="1" thickBot="1">
      <c r="A29" s="227" t="s">
        <v>231</v>
      </c>
      <c r="B29" s="228"/>
      <c r="C29" s="228"/>
      <c r="D29" s="229"/>
    </row>
    <row r="30" spans="1:4" ht="15">
      <c r="A30" s="87" t="s">
        <v>209</v>
      </c>
      <c r="B30" s="84"/>
      <c r="C30" s="82"/>
      <c r="D30" s="83"/>
    </row>
    <row r="31" spans="1:4" ht="24">
      <c r="A31" s="88" t="s">
        <v>73</v>
      </c>
      <c r="B31" s="85"/>
      <c r="C31" s="76"/>
      <c r="D31" s="73"/>
    </row>
    <row r="32" spans="1:4" ht="24">
      <c r="A32" s="88" t="s">
        <v>74</v>
      </c>
      <c r="B32" s="85"/>
      <c r="C32" s="75"/>
      <c r="D32" s="73"/>
    </row>
    <row r="33" spans="1:4" ht="15">
      <c r="A33" s="89" t="s">
        <v>75</v>
      </c>
      <c r="B33" s="85"/>
      <c r="C33" s="75"/>
      <c r="D33" s="73"/>
    </row>
    <row r="34" spans="1:4" ht="15">
      <c r="A34" s="89" t="s">
        <v>76</v>
      </c>
      <c r="B34" s="85"/>
      <c r="C34" s="77"/>
      <c r="D34" s="73"/>
    </row>
    <row r="35" spans="1:4" ht="24">
      <c r="A35" s="88" t="s">
        <v>79</v>
      </c>
      <c r="B35" s="85"/>
      <c r="C35" s="78"/>
      <c r="D35" s="73"/>
    </row>
    <row r="36" spans="1:4" ht="15">
      <c r="A36" s="103" t="s">
        <v>77</v>
      </c>
      <c r="B36" s="85"/>
      <c r="C36" s="75"/>
      <c r="D36" s="73"/>
    </row>
    <row r="37" spans="1:4" ht="24">
      <c r="A37" s="103" t="s">
        <v>78</v>
      </c>
      <c r="B37" s="85"/>
      <c r="C37" s="79"/>
      <c r="D37" s="73"/>
    </row>
    <row r="38" spans="1:4" ht="15">
      <c r="A38" s="88" t="s">
        <v>80</v>
      </c>
      <c r="B38" s="85"/>
      <c r="C38" s="76"/>
      <c r="D38" s="73"/>
    </row>
    <row r="39" spans="1:4" ht="24">
      <c r="A39" s="88" t="s">
        <v>81</v>
      </c>
      <c r="B39" s="85"/>
      <c r="C39" s="80"/>
      <c r="D39" s="73"/>
    </row>
    <row r="40" spans="1:4" ht="24">
      <c r="A40" s="88" t="s">
        <v>206</v>
      </c>
      <c r="B40" s="85"/>
      <c r="C40" s="80"/>
      <c r="D40" s="73"/>
    </row>
    <row r="41" spans="1:4" ht="15">
      <c r="A41" s="88" t="s">
        <v>213</v>
      </c>
      <c r="B41" s="85"/>
      <c r="C41" s="80"/>
      <c r="D41" s="73"/>
    </row>
    <row r="42" spans="1:4" ht="24">
      <c r="A42" s="88" t="s">
        <v>203</v>
      </c>
      <c r="B42" s="85"/>
      <c r="C42" s="80"/>
      <c r="D42" s="73"/>
    </row>
    <row r="43" spans="1:4" ht="24">
      <c r="A43" s="88" t="s">
        <v>204</v>
      </c>
      <c r="B43" s="85"/>
      <c r="C43" s="80"/>
      <c r="D43" s="73"/>
    </row>
    <row r="44" spans="1:4" ht="15">
      <c r="A44" s="88" t="s">
        <v>207</v>
      </c>
      <c r="B44" s="85"/>
      <c r="C44" s="80"/>
      <c r="D44" s="73"/>
    </row>
    <row r="45" spans="1:4" ht="15">
      <c r="A45" s="88" t="s">
        <v>205</v>
      </c>
      <c r="B45" s="85"/>
      <c r="C45" s="80"/>
      <c r="D45" s="73"/>
    </row>
    <row r="46" spans="1:4" ht="24">
      <c r="A46" s="88" t="s">
        <v>211</v>
      </c>
      <c r="B46" s="85"/>
      <c r="C46" s="80"/>
      <c r="D46" s="73"/>
    </row>
    <row r="47" spans="1:4" ht="24.75" thickBot="1">
      <c r="A47" s="90" t="s">
        <v>210</v>
      </c>
      <c r="B47" s="86"/>
      <c r="C47" s="81"/>
      <c r="D47" s="74"/>
    </row>
    <row r="48" spans="1:12" ht="15">
      <c r="A48" s="232" t="s">
        <v>139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</row>
    <row r="49" spans="1:12" ht="15" hidden="1">
      <c r="A49" s="4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1:8" ht="15" hidden="1">
      <c r="A50" s="101"/>
      <c r="B50" s="234"/>
      <c r="C50" s="234"/>
      <c r="D50" s="234"/>
      <c r="E50" s="234"/>
      <c r="F50" s="234"/>
      <c r="G50" s="234"/>
      <c r="H50" s="234"/>
    </row>
    <row r="51" spans="1:8" ht="15" hidden="1">
      <c r="A51" s="101"/>
      <c r="B51" s="234"/>
      <c r="C51" s="234"/>
      <c r="D51" s="234"/>
      <c r="E51" s="234"/>
      <c r="F51" s="234"/>
      <c r="G51" s="234"/>
      <c r="H51" s="234"/>
    </row>
    <row r="52" spans="1:8" ht="15" hidden="1">
      <c r="A52" s="101"/>
      <c r="B52" s="234"/>
      <c r="C52" s="234"/>
      <c r="D52" s="234"/>
      <c r="E52" s="234"/>
      <c r="F52" s="234"/>
      <c r="G52" s="234"/>
      <c r="H52" s="234"/>
    </row>
    <row r="53" spans="1:8" ht="15" hidden="1">
      <c r="A53" s="101"/>
      <c r="B53" s="234"/>
      <c r="C53" s="234"/>
      <c r="D53" s="234"/>
      <c r="E53" s="234"/>
      <c r="F53" s="234"/>
      <c r="G53" s="234"/>
      <c r="H53" s="234"/>
    </row>
    <row r="54" spans="13:14" ht="15" hidden="1">
      <c r="M54" s="216" t="s">
        <v>111</v>
      </c>
      <c r="N54" s="216"/>
    </row>
    <row r="55" spans="1:14" ht="15">
      <c r="A55" s="217" t="s">
        <v>65</v>
      </c>
      <c r="B55" s="220" t="s">
        <v>110</v>
      </c>
      <c r="C55" s="221" t="s">
        <v>72</v>
      </c>
      <c r="D55" s="221"/>
      <c r="E55" s="221"/>
      <c r="F55" s="221"/>
      <c r="G55" s="221"/>
      <c r="H55" s="221"/>
      <c r="I55" s="221"/>
      <c r="J55" s="221"/>
      <c r="K55" s="221"/>
      <c r="L55" s="222"/>
      <c r="M55" s="220" t="s">
        <v>62</v>
      </c>
      <c r="N55" s="220"/>
    </row>
    <row r="56" spans="1:14" ht="15">
      <c r="A56" s="218"/>
      <c r="B56" s="220"/>
      <c r="C56" s="221" t="s">
        <v>70</v>
      </c>
      <c r="D56" s="221"/>
      <c r="E56" s="221"/>
      <c r="F56" s="221"/>
      <c r="G56" s="221"/>
      <c r="H56" s="221" t="s">
        <v>71</v>
      </c>
      <c r="I56" s="221"/>
      <c r="J56" s="221"/>
      <c r="K56" s="221"/>
      <c r="L56" s="222"/>
      <c r="M56" s="220"/>
      <c r="N56" s="220"/>
    </row>
    <row r="57" spans="1:14" ht="15.75" thickBot="1">
      <c r="A57" s="219"/>
      <c r="B57" s="217"/>
      <c r="C57" s="33" t="s">
        <v>63</v>
      </c>
      <c r="D57" s="33" t="s">
        <v>66</v>
      </c>
      <c r="E57" s="33" t="s">
        <v>67</v>
      </c>
      <c r="F57" s="33" t="s">
        <v>68</v>
      </c>
      <c r="G57" s="33" t="s">
        <v>69</v>
      </c>
      <c r="H57" s="33" t="s">
        <v>63</v>
      </c>
      <c r="I57" s="33" t="s">
        <v>66</v>
      </c>
      <c r="J57" s="33" t="s">
        <v>67</v>
      </c>
      <c r="K57" s="33" t="s">
        <v>68</v>
      </c>
      <c r="L57" s="34" t="s">
        <v>69</v>
      </c>
      <c r="M57" s="220"/>
      <c r="N57" s="220"/>
    </row>
    <row r="58" spans="1:14" ht="15">
      <c r="A58" s="35" t="s">
        <v>63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7"/>
      <c r="M58" s="215"/>
      <c r="N58" s="215"/>
    </row>
    <row r="59" spans="1:14" ht="15">
      <c r="A59" s="27" t="s">
        <v>106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38"/>
      <c r="M59" s="215"/>
      <c r="N59" s="215"/>
    </row>
    <row r="60" spans="1:14" ht="15">
      <c r="A60" s="27" t="s">
        <v>109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15"/>
      <c r="N60" s="215"/>
    </row>
    <row r="61" spans="1:14" ht="15">
      <c r="A61" s="27" t="s">
        <v>108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15"/>
      <c r="N61" s="215"/>
    </row>
    <row r="63" spans="1:4" ht="51.75" customHeight="1">
      <c r="A63" s="212" t="s">
        <v>201</v>
      </c>
      <c r="B63" s="212"/>
      <c r="C63" s="212"/>
      <c r="D63" s="3"/>
    </row>
    <row r="64" spans="1:4" ht="34.5" customHeight="1">
      <c r="A64" s="212" t="s">
        <v>145</v>
      </c>
      <c r="B64" s="212"/>
      <c r="C64" s="212"/>
      <c r="D64" s="3"/>
    </row>
    <row r="65" spans="1:4" ht="18" customHeight="1">
      <c r="A65" s="212" t="s">
        <v>146</v>
      </c>
      <c r="B65" s="212"/>
      <c r="C65" s="212"/>
      <c r="D65" s="3"/>
    </row>
    <row r="66" spans="1:4" ht="108.75" customHeight="1">
      <c r="A66" s="213" t="s">
        <v>232</v>
      </c>
      <c r="B66" s="213"/>
      <c r="C66" s="214"/>
      <c r="D66" s="214"/>
    </row>
    <row r="105" spans="1:3" ht="51" customHeight="1">
      <c r="A105" s="208" t="s">
        <v>201</v>
      </c>
      <c r="B105" s="208"/>
      <c r="C105" s="208"/>
    </row>
    <row r="106" spans="1:3" ht="42.75" customHeight="1">
      <c r="A106" s="208" t="s">
        <v>145</v>
      </c>
      <c r="B106" s="208"/>
      <c r="C106" s="208"/>
    </row>
    <row r="107" spans="1:3" ht="22.5" customHeight="1">
      <c r="A107" s="208" t="s">
        <v>146</v>
      </c>
      <c r="B107" s="208"/>
      <c r="C107" s="208"/>
    </row>
    <row r="108" spans="1:4" ht="115.5" customHeight="1">
      <c r="A108" s="230" t="s">
        <v>232</v>
      </c>
      <c r="B108" s="230"/>
      <c r="C108" s="231"/>
      <c r="D108" s="231"/>
    </row>
  </sheetData>
  <sheetProtection/>
  <mergeCells count="45">
    <mergeCell ref="B6:C6"/>
    <mergeCell ref="A8:C8"/>
    <mergeCell ref="B7:C7"/>
    <mergeCell ref="A2:A3"/>
    <mergeCell ref="B2:C3"/>
    <mergeCell ref="B4:C4"/>
    <mergeCell ref="B5:C5"/>
    <mergeCell ref="B12:C12"/>
    <mergeCell ref="A13:C13"/>
    <mergeCell ref="B10:C10"/>
    <mergeCell ref="B11:C11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M54:N54"/>
    <mergeCell ref="A55:A57"/>
    <mergeCell ref="B55:B57"/>
    <mergeCell ref="C55:L55"/>
    <mergeCell ref="M55:N57"/>
    <mergeCell ref="C56:G56"/>
    <mergeCell ref="H56:L56"/>
    <mergeCell ref="A64:C64"/>
    <mergeCell ref="A65:C65"/>
    <mergeCell ref="A66:D66"/>
    <mergeCell ref="M58:N58"/>
    <mergeCell ref="M59:N59"/>
    <mergeCell ref="M60:N60"/>
    <mergeCell ref="M61:N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7">
      <selection activeCell="E13" sqref="E13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73" t="s">
        <v>233</v>
      </c>
      <c r="B2" s="210"/>
    </row>
    <row r="3" spans="1:2" ht="56.25" customHeight="1">
      <c r="A3" s="210"/>
      <c r="B3" s="210"/>
    </row>
    <row r="5" spans="1:2" ht="15">
      <c r="A5" s="10" t="s">
        <v>0</v>
      </c>
      <c r="B5" s="102" t="s">
        <v>242</v>
      </c>
    </row>
    <row r="6" spans="1:2" ht="15">
      <c r="A6" s="10" t="s">
        <v>30</v>
      </c>
      <c r="B6" s="102">
        <v>7002013181</v>
      </c>
    </row>
    <row r="7" spans="1:2" ht="15">
      <c r="A7" s="10" t="s">
        <v>31</v>
      </c>
      <c r="B7" s="102">
        <v>700201001</v>
      </c>
    </row>
    <row r="8" spans="1:2" ht="15">
      <c r="A8" s="10" t="s">
        <v>91</v>
      </c>
      <c r="B8" s="102" t="s">
        <v>239</v>
      </c>
    </row>
    <row r="9" spans="1:2" ht="15">
      <c r="A9" s="10" t="s">
        <v>96</v>
      </c>
      <c r="B9" s="102" t="s">
        <v>243</v>
      </c>
    </row>
    <row r="10" ht="15" customHeight="1"/>
    <row r="11" ht="15" hidden="1"/>
    <row r="12" spans="1:2" ht="15">
      <c r="A12" s="14" t="s">
        <v>10</v>
      </c>
      <c r="B12" s="14" t="s">
        <v>6</v>
      </c>
    </row>
    <row r="13" spans="1:2" ht="46.5" customHeight="1">
      <c r="A13" s="15" t="s">
        <v>15</v>
      </c>
      <c r="B13" s="21">
        <v>1</v>
      </c>
    </row>
    <row r="14" spans="1:2" ht="47.25" customHeight="1">
      <c r="A14" s="15" t="s">
        <v>16</v>
      </c>
      <c r="B14" s="21">
        <v>0</v>
      </c>
    </row>
    <row r="15" spans="1:2" ht="48" customHeight="1">
      <c r="A15" s="15" t="s">
        <v>17</v>
      </c>
      <c r="B15" s="21">
        <v>0</v>
      </c>
    </row>
    <row r="16" spans="1:2" ht="51" customHeight="1">
      <c r="A16" s="15" t="s">
        <v>150</v>
      </c>
      <c r="B16" s="21" t="s">
        <v>252</v>
      </c>
    </row>
    <row r="19" spans="1:2" ht="15">
      <c r="A19" s="208" t="s">
        <v>148</v>
      </c>
      <c r="B19" s="208"/>
    </row>
    <row r="20" spans="1:2" ht="66.75" customHeight="1">
      <c r="A20" s="208" t="s">
        <v>149</v>
      </c>
      <c r="B20" s="208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2010-11-25T08:13:22Z</cp:lastPrinted>
  <dcterms:created xsi:type="dcterms:W3CDTF">2010-02-15T13:42:22Z</dcterms:created>
  <dcterms:modified xsi:type="dcterms:W3CDTF">2011-01-17T11:15:37Z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