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5" windowWidth="15480" windowHeight="11640" activeTab="1"/>
  </bookViews>
  <sheets>
    <sheet name="Т1" sheetId="3" r:id="rId1"/>
    <sheet name="Т1.1." sheetId="16" r:id="rId2"/>
    <sheet name="Т1.2" sheetId="15" r:id="rId3"/>
    <sheet name="Т1.3." sheetId="12" r:id="rId4"/>
    <sheet name="Т2" sheetId="4" r:id="rId5"/>
    <sheet name="Т2.1" sheetId="18" r:id="rId6"/>
    <sheet name="Т3" sheetId="5" r:id="rId7"/>
    <sheet name="Т4 " sheetId="6" r:id="rId8"/>
    <sheet name="Т5 1 кв" sheetId="7" r:id="rId9"/>
    <sheet name="Т5 2 кв" sheetId="19" r:id="rId10"/>
    <sheet name="Т5 3 кв" sheetId="20" r:id="rId11"/>
    <sheet name="Т6" sheetId="8" r:id="rId12"/>
    <sheet name="Т7" sheetId="9" r:id="rId13"/>
  </sheets>
  <calcPr calcId="125725"/>
</workbook>
</file>

<file path=xl/calcChain.xml><?xml version="1.0" encoding="utf-8"?>
<calcChain xmlns="http://schemas.openxmlformats.org/spreadsheetml/2006/main">
  <c r="B8" i="20"/>
  <c r="B7"/>
  <c r="B6"/>
  <c r="B5"/>
  <c r="B8" i="19"/>
  <c r="B7"/>
  <c r="B6"/>
  <c r="B9" i="18"/>
  <c r="B52" i="4"/>
  <c r="B51"/>
  <c r="B44"/>
  <c r="B4" i="8"/>
  <c r="C4" i="9" s="1"/>
  <c r="B5" i="8"/>
  <c r="C5" i="9" s="1"/>
  <c r="B6" i="8"/>
  <c r="B6" i="7"/>
  <c r="B7"/>
  <c r="B8"/>
  <c r="B6" i="6"/>
  <c r="B5"/>
  <c r="B4"/>
  <c r="B5" i="5"/>
  <c r="B6"/>
  <c r="B7"/>
  <c r="B3" i="18"/>
  <c r="B4"/>
  <c r="B5"/>
  <c r="B6"/>
  <c r="B6" i="4"/>
  <c r="B7"/>
  <c r="B5"/>
  <c r="D44" i="16"/>
  <c r="D43"/>
  <c r="D42"/>
  <c r="D34"/>
  <c r="D33"/>
  <c r="D32"/>
  <c r="D31"/>
  <c r="D41" s="1"/>
  <c r="B22" i="4"/>
  <c r="B28"/>
  <c r="B30"/>
  <c r="B16" i="18"/>
  <c r="B17" i="12"/>
  <c r="B16"/>
  <c r="B15"/>
  <c r="B6"/>
  <c r="B5"/>
  <c r="B4"/>
  <c r="C19" i="15"/>
  <c r="C18"/>
  <c r="C17"/>
  <c r="C7"/>
  <c r="C6"/>
  <c r="C5"/>
  <c r="C4" l="1"/>
  <c r="C16"/>
  <c r="B3" i="12"/>
  <c r="B14"/>
  <c r="B4" i="4" s="1"/>
  <c r="B2" i="18" s="1"/>
  <c r="B4" i="5" s="1"/>
  <c r="B5" i="19" l="1"/>
  <c r="B5" i="7"/>
  <c r="B3" i="8" s="1"/>
  <c r="C3" i="9" s="1"/>
  <c r="B2" i="6"/>
</calcChain>
</file>

<file path=xl/sharedStrings.xml><?xml version="1.0" encoding="utf-8"?>
<sst xmlns="http://schemas.openxmlformats.org/spreadsheetml/2006/main" count="463" uniqueCount="259">
  <si>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</si>
  <si>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</si>
  <si>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</si>
  <si>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</si>
  <si>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</si>
  <si>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</si>
  <si>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</si>
  <si>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</si>
  <si>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</si>
  <si>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</si>
  <si>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</si>
  <si>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</si>
  <si>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</si>
  <si>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</si>
  <si>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</si>
  <si>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</si>
  <si>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</si>
  <si>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</si>
  <si>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</si>
  <si>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</si>
  <si>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</si>
  <si>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</si>
  <si>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</si>
  <si>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</si>
  <si>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</si>
  <si>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</si>
  <si>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</si>
  <si>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</si>
  <si>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</si>
  <si>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</si>
  <si>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</si>
  <si>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</si>
  <si>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</si>
  <si>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</si>
  <si>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</si>
  <si>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</si>
  <si>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</si>
  <si>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</si>
  <si>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</si>
  <si>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</si>
  <si>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</si>
  <si>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</si>
  <si>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</si>
  <si>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</si>
  <si>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</si>
  <si>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</si>
  <si>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</si>
  <si>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</si>
  <si>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</si>
  <si>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</si>
  <si>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</si>
  <si>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</si>
  <si>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</si>
  <si>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</si>
  <si>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</si>
  <si>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</si>
  <si>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</si>
  <si>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</si>
  <si>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</si>
  <si>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</si>
  <si>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</si>
  <si>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</si>
  <si>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</si>
  <si>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</si>
  <si>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</si>
  <si>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</si>
  <si>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</si>
  <si>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</si>
  <si>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</si>
  <si>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</si>
  <si>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</si>
  <si>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</si>
  <si>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</si>
  <si>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</si>
  <si>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</si>
  <si>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</si>
  <si>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</si>
  <si>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</si>
  <si>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</si>
  <si>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</si>
  <si>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</si>
  <si>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</si>
  <si>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</si>
  <si>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</si>
  <si>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</si>
  <si>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</si>
  <si>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</si>
  <si>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</si>
  <si>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</si>
  <si>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</si>
  <si>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</si>
  <si>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</si>
  <si>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</si>
  <si>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</si>
  <si>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</si>
  <si>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</si>
  <si>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</si>
  <si>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</si>
  <si>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</si>
  <si>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</si>
  <si>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</si>
  <si>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</si>
  <si>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</si>
  <si>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</si>
  <si>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</si>
  <si>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</si>
  <si>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</si>
  <si>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</si>
  <si>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</si>
  <si>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</si>
  <si>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</si>
  <si>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</si>
  <si>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</si>
  <si>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</si>
  <si>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</si>
  <si>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</si>
  <si>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</si>
  <si>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</si>
  <si>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</si>
  <si>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</si>
  <si>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</si>
  <si>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</si>
  <si>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</si>
  <si>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</si>
  <si>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</si>
  <si>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</si>
  <si>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</si>
  <si>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</si>
  <si>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</si>
  <si>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</si>
  <si>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</si>
  <si>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</si>
  <si>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</si>
  <si>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</si>
  <si>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</si>
  <si>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</si>
  <si>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</si>
  <si>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</si>
  <si>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</si>
  <si>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</si>
  <si>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</si>
  <si>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</si>
  <si>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</si>
  <si>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</si>
  <si>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</si>
  <si>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</si>
  <si>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</si>
  <si>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</si>
  <si>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</si>
  <si>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</si>
  <si>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</si>
  <si>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</si>
  <si>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</si>
  <si>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</si>
  <si>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</si>
  <si>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</si>
  <si>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</si>
  <si>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</si>
  <si>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</si>
  <si>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</si>
  <si>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</si>
  <si>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</si>
  <si>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</si>
  <si>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</si>
  <si>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</si>
  <si>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</si>
  <si>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</si>
  <si>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</si>
  <si>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</si>
  <si>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</si>
  <si>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</si>
  <si>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</si>
  <si>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</si>
  <si>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</si>
  <si>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</si>
  <si>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</si>
  <si>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</si>
  <si>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</si>
  <si>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</si>
  <si>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</si>
  <si>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</si>
  <si>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</si>
  <si>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</si>
  <si>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</si>
  <si>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</si>
  <si>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</si>
  <si>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</si>
  <si>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</si>
  <si>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</si>
  <si>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</si>
  <si>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</si>
  <si>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</si>
  <si>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</si>
  <si>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</si>
  <si>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</si>
  <si>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</si>
  <si>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</si>
  <si>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</si>
  <si>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</si>
  <si>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</si>
  <si>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</si>
  <si>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</si>
  <si>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</si>
  <si>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</si>
  <si>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</si>
  <si>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</si>
  <si>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</si>
  <si>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</si>
  <si>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</si>
  <si>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</si>
  <si>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</si>
  <si>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  <charset val="204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</si>
  <si>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  <charset val="204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</si>
  <si>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</si>
  <si>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</si>
  <si>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</si>
  <si>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</si>
  <si>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</si>
  <si>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</si>
  <si>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</si>
  <si>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</si>
  <si>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</si>
  <si>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</si>
  <si>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</si>
  <si>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</si>
  <si>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  <charset val="204"/>
      </rPr>
      <t xml:space="preserve"> </t>
    </r>
    <r>
      <rPr>
        <b/>
        <vertAlign val="superscript"/>
        <sz val="14"/>
        <rFont val="Arial"/>
        <family val="2"/>
        <charset val="204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</si>
  <si>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  <charset val="204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</si>
  <si>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  <charset val="204"/>
      </rPr>
      <t>***</t>
    </r>
  </si>
  <si>
    <r>
      <rPr>
        <vertAlign val="superscript"/>
        <sz val="11"/>
        <color indexed="8"/>
        <rFont val="Arial"/>
        <family val="2"/>
        <charset val="204"/>
      </rPr>
      <t>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  <charset val="204"/>
      </rPr>
      <t>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  <charset val="204"/>
      </rPr>
      <t>***</t>
    </r>
    <r>
      <rPr>
        <vertAlign val="superscript"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</si>
  <si>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  <charset val="204"/>
      </rPr>
      <t>¹</t>
    </r>
    <r>
      <rPr>
        <b/>
        <sz val="12"/>
        <color indexed="8"/>
        <rFont val="Calibri"/>
        <family val="2"/>
        <charset val="204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</si>
  <si>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  <charset val="204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</si>
  <si>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  <charset val="204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</si>
  <si>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</si>
  <si>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по договору ООО "Новосибирскрегионгаз"</t>
  </si>
  <si>
    <t>производство тепловой энергии</t>
  </si>
  <si>
    <t>15 Гкал/ч (50% от установленной мощности)</t>
  </si>
  <si>
    <t>публичных договоров нет</t>
  </si>
  <si>
    <t>г. Томск, пр. Фрунзе, 9</t>
  </si>
  <si>
    <t>2009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</si>
  <si>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  <charset val="204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</si>
  <si>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</si>
  <si>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</si>
  <si>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</si>
  <si>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</si>
  <si>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-</t>
  </si>
  <si>
    <t>8 (3822) 92-40-20</t>
  </si>
  <si>
    <t>г. Томск, ул. Совхозная, 10</t>
  </si>
  <si>
    <t>ZonalZKX@mail.ru</t>
  </si>
  <si>
    <t>программа не предусмотренна</t>
  </si>
  <si>
    <t>1 квартал 2010 год</t>
  </si>
  <si>
    <t>2 квартал 2010 год</t>
  </si>
  <si>
    <t>ООО «Газпром трансгаз Томск» (котельная пос.Зональная Станция)</t>
  </si>
  <si>
    <t>Департамент тарифного регулирования и государственного заказа Томской области</t>
  </si>
  <si>
    <t>с 01.01.2011 по 31.12.2011</t>
  </si>
  <si>
    <t>2010 год</t>
  </si>
  <si>
    <t>3 квартал 2010 год</t>
  </si>
  <si>
    <t>2011 год</t>
  </si>
  <si>
    <t>ООО «Зональное +»</t>
  </si>
  <si>
    <t>Приказ от 03 ноября 2010 № 46/198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</si>
</sst>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i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4"/>
      <name val="Tahoma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10" fillId="0" borderId="0" xfId="0" applyFont="1" applyBorder="1"/>
    <xf numFmtId="0" fontId="0" fillId="0" borderId="1" xfId="0" applyBorder="1"/>
    <xf numFmtId="0" fontId="10" fillId="2" borderId="2" xfId="0" applyFont="1" applyFill="1" applyBorder="1"/>
    <xf numFmtId="0" fontId="10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/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0" xfId="0" applyFont="1"/>
    <xf numFmtId="49" fontId="13" fillId="7" borderId="2" xfId="3" applyNumberFormat="1" applyFont="1" applyFill="1" applyBorder="1" applyAlignment="1" applyProtection="1">
      <alignment vertical="center" wrapText="1"/>
    </xf>
    <xf numFmtId="49" fontId="13" fillId="8" borderId="2" xfId="3" applyNumberFormat="1" applyFont="1" applyFill="1" applyBorder="1" applyAlignment="1" applyProtection="1">
      <alignment vertical="center" wrapText="1"/>
    </xf>
    <xf numFmtId="49" fontId="13" fillId="8" borderId="2" xfId="3" applyNumberFormat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Fill="1"/>
    <xf numFmtId="0" fontId="20" fillId="0" borderId="0" xfId="0" applyFont="1"/>
    <xf numFmtId="0" fontId="10" fillId="0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4" fillId="5" borderId="2" xfId="1" applyNumberFormat="1" applyFont="1" applyFill="1" applyBorder="1" applyAlignment="1" applyProtection="1">
      <alignment horizontal="center" wrapText="1"/>
    </xf>
    <xf numFmtId="1" fontId="4" fillId="5" borderId="2" xfId="1" applyNumberFormat="1" applyFont="1" applyFill="1" applyBorder="1" applyAlignment="1" applyProtection="1">
      <alignment horizontal="center" wrapText="1"/>
      <protection locked="0"/>
    </xf>
    <xf numFmtId="1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2" xfId="0" applyFill="1" applyBorder="1" applyAlignment="1">
      <alignment horizontal="center" vertical="center"/>
    </xf>
    <xf numFmtId="0" fontId="3" fillId="4" borderId="2" xfId="1" applyFont="1" applyFill="1" applyBorder="1" applyAlignment="1" applyProtection="1">
      <alignment horizontal="left" wrapText="1"/>
    </xf>
    <xf numFmtId="1" fontId="4" fillId="5" borderId="2" xfId="1" applyNumberFormat="1" applyFont="1" applyFill="1" applyBorder="1" applyAlignment="1" applyProtection="1">
      <alignment horizontal="center"/>
    </xf>
    <xf numFmtId="3" fontId="4" fillId="5" borderId="2" xfId="1" applyNumberFormat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wrapText="1"/>
    </xf>
    <xf numFmtId="0" fontId="4" fillId="4" borderId="2" xfId="2" applyFont="1" applyFill="1" applyBorder="1" applyAlignment="1" applyProtection="1">
      <alignment horizontal="right" wrapText="1"/>
    </xf>
    <xf numFmtId="0" fontId="9" fillId="4" borderId="2" xfId="1" applyFont="1" applyFill="1" applyBorder="1" applyAlignment="1" applyProtection="1">
      <alignment horizontal="left" wrapText="1"/>
    </xf>
    <xf numFmtId="0" fontId="10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top" wrapText="1" indent="6"/>
    </xf>
    <xf numFmtId="0" fontId="0" fillId="5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left" vertical="top" wrapText="1" indent="2"/>
    </xf>
    <xf numFmtId="0" fontId="0" fillId="4" borderId="2" xfId="0" applyFill="1" applyBorder="1" applyAlignment="1">
      <alignment horizontal="left" vertical="top" wrapText="1" indent="6"/>
    </xf>
    <xf numFmtId="0" fontId="0" fillId="4" borderId="2" xfId="0" applyFill="1" applyBorder="1" applyAlignment="1">
      <alignment horizontal="left" vertical="top" wrapText="1" indent="7"/>
    </xf>
    <xf numFmtId="2" fontId="0" fillId="5" borderId="2" xfId="0" applyNumberFormat="1" applyFill="1" applyBorder="1" applyAlignment="1">
      <alignment horizontal="center"/>
    </xf>
    <xf numFmtId="0" fontId="10" fillId="2" borderId="2" xfId="0" applyFont="1" applyFill="1" applyBorder="1" applyAlignment="1">
      <alignment vertical="top"/>
    </xf>
    <xf numFmtId="0" fontId="10" fillId="6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vertical="top"/>
    </xf>
    <xf numFmtId="0" fontId="10" fillId="3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/>
    </xf>
    <xf numFmtId="0" fontId="16" fillId="11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0" fillId="6" borderId="2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0" fillId="10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10" borderId="2" xfId="1" applyFont="1" applyFill="1" applyBorder="1" applyAlignment="1" applyProtection="1">
      <alignment horizontal="left" vertical="center" wrapText="1"/>
    </xf>
    <xf numFmtId="0" fontId="1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5" borderId="2" xfId="0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9" borderId="3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8" xfId="0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 vertical="top" wrapText="1"/>
    </xf>
    <xf numFmtId="0" fontId="0" fillId="9" borderId="0" xfId="0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 vertical="top" wrapText="1"/>
    </xf>
    <xf numFmtId="0" fontId="0" fillId="9" borderId="7" xfId="0" applyFill="1" applyBorder="1" applyAlignment="1">
      <alignment horizontal="center" vertical="top" wrapText="1"/>
    </xf>
    <xf numFmtId="0" fontId="0" fillId="9" borderId="12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8" fillId="5" borderId="2" xfId="4" applyFill="1" applyBorder="1" applyAlignment="1" applyProtection="1">
      <alignment horizontal="center" vertical="center"/>
    </xf>
    <xf numFmtId="0" fontId="0" fillId="9" borderId="3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8" xfId="0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_Калькуляция воды" xfId="1"/>
    <cellStyle name="Обычный_тарифы на 2002г с 1-01" xfId="2"/>
    <cellStyle name="Обычный_Тепло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ZonalZKX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workbookViewId="0">
      <selection activeCell="G17" sqref="G17"/>
    </sheetView>
  </sheetViews>
  <sheetFormatPr defaultRowHeight="15"/>
  <cols>
    <col min="2" max="2" width="47.28515625" customWidth="1"/>
    <col min="3" max="3" width="16.42578125" customWidth="1"/>
  </cols>
  <sheetData>
    <row r="4" spans="2:3" ht="111.75" customHeight="1">
      <c r="B4" s="78" t="s">
        <v>213</v>
      </c>
      <c r="C4" s="79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mergeCells count="1">
    <mergeCell ref="B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E20" sqref="E20"/>
    </sheetView>
  </sheetViews>
  <sheetFormatPr defaultRowHeight="15"/>
  <cols>
    <col min="1" max="1" width="41.140625" customWidth="1"/>
    <col min="2" max="2" width="46.42578125" customWidth="1"/>
  </cols>
  <sheetData>
    <row r="2" spans="1:2">
      <c r="A2" s="109" t="s">
        <v>229</v>
      </c>
      <c r="B2" s="115"/>
    </row>
    <row r="3" spans="1:2" ht="56.25" customHeight="1">
      <c r="A3" s="115"/>
      <c r="B3" s="115"/>
    </row>
    <row r="5" spans="1:2">
      <c r="A5" s="6" t="s">
        <v>0</v>
      </c>
      <c r="B5" s="43" t="str">
        <f>Т3!B4</f>
        <v>ООО «Газпром трансгаз Томск» (котельная пос.Зональная Станция)</v>
      </c>
    </row>
    <row r="6" spans="1:2">
      <c r="A6" s="6" t="s">
        <v>30</v>
      </c>
      <c r="B6" s="43">
        <f>Т3!B5</f>
        <v>7017005289</v>
      </c>
    </row>
    <row r="7" spans="1:2">
      <c r="A7" s="6" t="s">
        <v>31</v>
      </c>
      <c r="B7" s="43">
        <f>Т3!B6</f>
        <v>997250001</v>
      </c>
    </row>
    <row r="8" spans="1:2">
      <c r="A8" s="6" t="s">
        <v>89</v>
      </c>
      <c r="B8" s="43" t="str">
        <f>Т3!B7</f>
        <v>г. Томск, пр. Фрунзе, 9</v>
      </c>
    </row>
    <row r="9" spans="1:2">
      <c r="A9" s="6" t="s">
        <v>94</v>
      </c>
      <c r="B9" s="43" t="s">
        <v>250</v>
      </c>
    </row>
    <row r="10" spans="1:2" ht="15" customHeight="1"/>
    <row r="11" spans="1:2" hidden="1"/>
    <row r="12" spans="1:2">
      <c r="A12" s="69" t="s">
        <v>10</v>
      </c>
      <c r="B12" s="69" t="s">
        <v>6</v>
      </c>
    </row>
    <row r="13" spans="1:2" ht="46.5" customHeight="1">
      <c r="A13" s="8" t="s">
        <v>15</v>
      </c>
      <c r="B13" s="44">
        <v>0</v>
      </c>
    </row>
    <row r="14" spans="1:2" ht="47.25" customHeight="1">
      <c r="A14" s="8" t="s">
        <v>16</v>
      </c>
      <c r="B14" s="44">
        <v>0</v>
      </c>
    </row>
    <row r="15" spans="1:2" ht="48" customHeight="1">
      <c r="A15" s="8" t="s">
        <v>17</v>
      </c>
      <c r="B15" s="44">
        <v>0</v>
      </c>
    </row>
    <row r="16" spans="1:2" ht="51" customHeight="1">
      <c r="A16" s="8" t="s">
        <v>146</v>
      </c>
      <c r="B16" s="44" t="s">
        <v>235</v>
      </c>
    </row>
    <row r="19" spans="1:2">
      <c r="A19" s="112" t="s">
        <v>144</v>
      </c>
      <c r="B19" s="112"/>
    </row>
    <row r="20" spans="1:2" ht="66.75" customHeight="1">
      <c r="A20" s="112" t="s">
        <v>145</v>
      </c>
      <c r="B20" s="112"/>
    </row>
  </sheetData>
  <mergeCells count="3">
    <mergeCell ref="A2:B3"/>
    <mergeCell ref="A19:B19"/>
    <mergeCell ref="A20:B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D14" sqref="D14"/>
    </sheetView>
  </sheetViews>
  <sheetFormatPr defaultRowHeight="15"/>
  <cols>
    <col min="1" max="1" width="41.140625" customWidth="1"/>
    <col min="2" max="2" width="46.42578125" customWidth="1"/>
  </cols>
  <sheetData>
    <row r="2" spans="1:2">
      <c r="A2" s="109" t="s">
        <v>229</v>
      </c>
      <c r="B2" s="115"/>
    </row>
    <row r="3" spans="1:2" ht="56.25" customHeight="1">
      <c r="A3" s="115"/>
      <c r="B3" s="115"/>
    </row>
    <row r="5" spans="1:2" ht="30">
      <c r="A5" s="6" t="s">
        <v>0</v>
      </c>
      <c r="B5" s="77" t="str">
        <f>Т3!B4</f>
        <v>ООО «Газпром трансгаз Томск» (котельная пос.Зональная Станция)</v>
      </c>
    </row>
    <row r="6" spans="1:2">
      <c r="A6" s="6" t="s">
        <v>30</v>
      </c>
      <c r="B6" s="74">
        <f>Т3!B5</f>
        <v>7017005289</v>
      </c>
    </row>
    <row r="7" spans="1:2">
      <c r="A7" s="6" t="s">
        <v>31</v>
      </c>
      <c r="B7" s="74">
        <f>Т3!B6</f>
        <v>997250001</v>
      </c>
    </row>
    <row r="8" spans="1:2">
      <c r="A8" s="6" t="s">
        <v>89</v>
      </c>
      <c r="B8" s="74" t="str">
        <f>Т3!B7</f>
        <v>г. Томск, пр. Фрунзе, 9</v>
      </c>
    </row>
    <row r="9" spans="1:2">
      <c r="A9" s="6" t="s">
        <v>94</v>
      </c>
      <c r="B9" s="74" t="s">
        <v>255</v>
      </c>
    </row>
    <row r="10" spans="1:2" ht="15" customHeight="1"/>
    <row r="11" spans="1:2" hidden="1"/>
    <row r="12" spans="1:2">
      <c r="A12" s="75" t="s">
        <v>10</v>
      </c>
      <c r="B12" s="75" t="s">
        <v>6</v>
      </c>
    </row>
    <row r="13" spans="1:2" ht="46.5" customHeight="1">
      <c r="A13" s="8" t="s">
        <v>15</v>
      </c>
      <c r="B13" s="76">
        <v>0</v>
      </c>
    </row>
    <row r="14" spans="1:2" ht="47.25" customHeight="1">
      <c r="A14" s="8" t="s">
        <v>16</v>
      </c>
      <c r="B14" s="76">
        <v>0</v>
      </c>
    </row>
    <row r="15" spans="1:2" ht="48" customHeight="1">
      <c r="A15" s="8" t="s">
        <v>17</v>
      </c>
      <c r="B15" s="76">
        <v>0</v>
      </c>
    </row>
    <row r="16" spans="1:2" ht="51" customHeight="1">
      <c r="A16" s="8" t="s">
        <v>146</v>
      </c>
      <c r="B16" s="76" t="s">
        <v>235</v>
      </c>
    </row>
    <row r="19" spans="1:2">
      <c r="A19" s="112" t="s">
        <v>144</v>
      </c>
      <c r="B19" s="112"/>
    </row>
    <row r="20" spans="1:2" ht="66.75" customHeight="1">
      <c r="A20" s="112" t="s">
        <v>145</v>
      </c>
      <c r="B20" s="112"/>
    </row>
  </sheetData>
  <mergeCells count="3">
    <mergeCell ref="A2:B3"/>
    <mergeCell ref="A19:B19"/>
    <mergeCell ref="A20:B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27"/>
  <sheetViews>
    <sheetView workbookViewId="0">
      <selection activeCell="B8" sqref="B8:E8"/>
    </sheetView>
  </sheetViews>
  <sheetFormatPr defaultRowHeight="15"/>
  <cols>
    <col min="1" max="1" width="30.7109375" customWidth="1"/>
    <col min="5" max="5" width="26.140625" customWidth="1"/>
  </cols>
  <sheetData>
    <row r="1" spans="1:10" ht="52.5" customHeight="1">
      <c r="A1" s="138" t="s">
        <v>230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6" t="s">
        <v>0</v>
      </c>
      <c r="B3" s="98" t="str">
        <f>'Т5 1 кв'!B5</f>
        <v>ООО «Газпром трансгаз Томск» (котельная пос.Зональная Станция)</v>
      </c>
      <c r="C3" s="98"/>
      <c r="D3" s="98"/>
      <c r="E3" s="98"/>
      <c r="G3" s="4"/>
      <c r="H3" s="95"/>
      <c r="I3" s="95"/>
    </row>
    <row r="4" spans="1:10">
      <c r="A4" s="6" t="s">
        <v>30</v>
      </c>
      <c r="B4" s="98">
        <f>'Т5 1 кв'!B6</f>
        <v>7017005289</v>
      </c>
      <c r="C4" s="98"/>
      <c r="D4" s="98"/>
      <c r="E4" s="98"/>
    </row>
    <row r="5" spans="1:10">
      <c r="A5" s="6" t="s">
        <v>31</v>
      </c>
      <c r="B5" s="98">
        <f>'Т5 1 кв'!B7</f>
        <v>997250001</v>
      </c>
      <c r="C5" s="98"/>
      <c r="D5" s="98"/>
      <c r="E5" s="98"/>
    </row>
    <row r="6" spans="1:10">
      <c r="A6" s="6" t="s">
        <v>89</v>
      </c>
      <c r="B6" s="98" t="str">
        <f>'Т5 1 кв'!B8</f>
        <v>г. Томск, пр. Фрунзе, 9</v>
      </c>
      <c r="C6" s="98"/>
      <c r="D6" s="98"/>
      <c r="E6" s="98"/>
    </row>
    <row r="7" spans="1:10">
      <c r="A7" s="6" t="s">
        <v>96</v>
      </c>
      <c r="B7" s="98" t="s">
        <v>256</v>
      </c>
      <c r="C7" s="98"/>
      <c r="D7" s="98"/>
      <c r="E7" s="98"/>
    </row>
    <row r="8" spans="1:10">
      <c r="B8" s="139"/>
      <c r="C8" s="139"/>
      <c r="D8" s="139"/>
      <c r="E8" s="139"/>
    </row>
    <row r="9" spans="1:10">
      <c r="A9" s="137" t="s">
        <v>236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0">
      <c r="A10" s="137"/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>
      <c r="A25" s="137"/>
      <c r="B25" s="137"/>
      <c r="C25" s="137"/>
      <c r="D25" s="137"/>
      <c r="E25" s="137"/>
      <c r="F25" s="137"/>
      <c r="G25" s="137"/>
      <c r="H25" s="137"/>
      <c r="I25" s="137"/>
      <c r="J25" s="137"/>
    </row>
    <row r="27" spans="1:10" ht="33.75" customHeight="1">
      <c r="A27" s="112" t="s">
        <v>147</v>
      </c>
      <c r="B27" s="112"/>
      <c r="C27" s="112"/>
      <c r="D27" s="112"/>
      <c r="E27" s="112"/>
      <c r="F27" s="112"/>
      <c r="G27" s="112"/>
      <c r="H27" s="112"/>
      <c r="I27" s="112"/>
      <c r="J27" s="112"/>
    </row>
  </sheetData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honeticPr fontId="0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B1:L18"/>
  <sheetViews>
    <sheetView workbookViewId="0">
      <selection activeCell="B18" sqref="B18:I18"/>
    </sheetView>
  </sheetViews>
  <sheetFormatPr defaultRowHeight="15"/>
  <cols>
    <col min="2" max="2" width="34" customWidth="1"/>
    <col min="6" max="6" width="34.140625" customWidth="1"/>
  </cols>
  <sheetData>
    <row r="1" spans="2:12" ht="56.25" customHeight="1">
      <c r="B1" s="150" t="s">
        <v>231</v>
      </c>
      <c r="C1" s="150"/>
      <c r="D1" s="150"/>
      <c r="E1" s="150"/>
      <c r="F1" s="150"/>
      <c r="G1" s="150"/>
      <c r="H1" s="150"/>
      <c r="I1" s="150"/>
    </row>
    <row r="2" spans="2:12">
      <c r="B2" s="22"/>
      <c r="C2" s="22"/>
      <c r="D2" s="22"/>
      <c r="E2" s="22"/>
      <c r="F2" s="22"/>
      <c r="G2" s="22"/>
      <c r="H2" s="22"/>
      <c r="I2" s="22"/>
    </row>
    <row r="3" spans="2:12">
      <c r="B3" s="6" t="s">
        <v>0</v>
      </c>
      <c r="C3" s="98" t="str">
        <f>Т6!B3</f>
        <v>ООО «Газпром трансгаз Томск» (котельная пос.Зональная Станция)</v>
      </c>
      <c r="D3" s="98"/>
      <c r="E3" s="98"/>
      <c r="F3" s="98"/>
      <c r="G3" s="98"/>
      <c r="H3" s="98"/>
      <c r="I3" s="98"/>
    </row>
    <row r="4" spans="2:12">
      <c r="B4" s="6" t="s">
        <v>30</v>
      </c>
      <c r="C4" s="98">
        <f>Т6!B4</f>
        <v>7017005289</v>
      </c>
      <c r="D4" s="98"/>
      <c r="E4" s="98"/>
      <c r="F4" s="98"/>
      <c r="G4" s="98"/>
      <c r="H4" s="98"/>
      <c r="I4" s="98"/>
    </row>
    <row r="5" spans="2:12">
      <c r="B5" s="6" t="s">
        <v>31</v>
      </c>
      <c r="C5" s="98">
        <f>Т6!B5</f>
        <v>997250001</v>
      </c>
      <c r="D5" s="98"/>
      <c r="E5" s="98"/>
      <c r="F5" s="98"/>
      <c r="G5" s="98"/>
      <c r="H5" s="98"/>
      <c r="I5" s="98"/>
    </row>
    <row r="6" spans="2:12">
      <c r="B6" s="6" t="s">
        <v>96</v>
      </c>
      <c r="C6" s="98" t="s">
        <v>254</v>
      </c>
      <c r="D6" s="98"/>
      <c r="E6" s="98"/>
      <c r="F6" s="98"/>
      <c r="G6" s="98"/>
      <c r="H6" s="98"/>
      <c r="I6" s="98"/>
    </row>
    <row r="7" spans="2:12">
      <c r="B7" s="5"/>
      <c r="C7" s="5"/>
      <c r="D7" s="5"/>
      <c r="E7" s="5"/>
      <c r="F7" s="5"/>
      <c r="G7" s="5"/>
      <c r="H7" s="5"/>
      <c r="I7" s="5"/>
    </row>
    <row r="8" spans="2:12" ht="63" customHeight="1">
      <c r="B8" s="8" t="s">
        <v>101</v>
      </c>
      <c r="C8" s="151" t="s">
        <v>257</v>
      </c>
      <c r="D8" s="152"/>
      <c r="E8" s="152"/>
      <c r="F8" s="152"/>
      <c r="G8" s="152"/>
      <c r="H8" s="152"/>
      <c r="I8" s="153"/>
    </row>
    <row r="9" spans="2:12" ht="28.5" customHeight="1">
      <c r="B9" s="9" t="s">
        <v>35</v>
      </c>
      <c r="C9" s="149" t="s">
        <v>245</v>
      </c>
      <c r="D9" s="149"/>
      <c r="E9" s="149"/>
      <c r="F9" s="149"/>
      <c r="G9" s="149"/>
      <c r="H9" s="149"/>
      <c r="I9" s="149"/>
    </row>
    <row r="10" spans="2:12" ht="27" customHeight="1">
      <c r="B10" s="9" t="s">
        <v>34</v>
      </c>
      <c r="C10" s="149" t="s">
        <v>246</v>
      </c>
      <c r="D10" s="149"/>
      <c r="E10" s="149"/>
      <c r="F10" s="149"/>
      <c r="G10" s="149"/>
      <c r="H10" s="149"/>
      <c r="I10" s="149"/>
    </row>
    <row r="11" spans="2:12" ht="28.5" customHeight="1">
      <c r="B11" s="9" t="s">
        <v>32</v>
      </c>
      <c r="C11" s="154" t="s">
        <v>247</v>
      </c>
      <c r="D11" s="149"/>
      <c r="E11" s="149"/>
      <c r="F11" s="149"/>
      <c r="G11" s="149"/>
      <c r="H11" s="149"/>
      <c r="I11" s="149"/>
    </row>
    <row r="12" spans="2:12" ht="27" customHeight="1">
      <c r="B12" s="9" t="s">
        <v>33</v>
      </c>
      <c r="C12" s="149" t="s">
        <v>244</v>
      </c>
      <c r="D12" s="149"/>
      <c r="E12" s="149"/>
      <c r="F12" s="149"/>
      <c r="G12" s="149"/>
      <c r="H12" s="149"/>
      <c r="I12" s="149"/>
    </row>
    <row r="14" spans="2:12" ht="22.5" customHeight="1">
      <c r="B14" s="155" t="s">
        <v>80</v>
      </c>
      <c r="C14" s="156"/>
      <c r="D14" s="156"/>
      <c r="E14" s="156"/>
      <c r="F14" s="156"/>
      <c r="G14" s="156"/>
      <c r="H14" s="156"/>
      <c r="I14" s="157"/>
      <c r="J14" s="140" t="s">
        <v>232</v>
      </c>
      <c r="K14" s="141"/>
      <c r="L14" s="142"/>
    </row>
    <row r="15" spans="2:12" ht="27" customHeight="1">
      <c r="B15" s="158" t="s">
        <v>81</v>
      </c>
      <c r="C15" s="159"/>
      <c r="D15" s="159"/>
      <c r="E15" s="159"/>
      <c r="F15" s="159"/>
      <c r="G15" s="159"/>
      <c r="H15" s="159"/>
      <c r="I15" s="160"/>
      <c r="J15" s="143"/>
      <c r="K15" s="144"/>
      <c r="L15" s="145"/>
    </row>
    <row r="16" spans="2:12" ht="57.75" customHeight="1">
      <c r="B16" s="161" t="s">
        <v>102</v>
      </c>
      <c r="C16" s="162"/>
      <c r="D16" s="162"/>
      <c r="E16" s="162"/>
      <c r="F16" s="162"/>
      <c r="G16" s="162"/>
      <c r="H16" s="162"/>
      <c r="I16" s="163"/>
      <c r="J16" s="146"/>
      <c r="K16" s="147"/>
      <c r="L16" s="148"/>
    </row>
    <row r="18" spans="2:9" ht="32.25" customHeight="1">
      <c r="B18" s="112" t="s">
        <v>148</v>
      </c>
      <c r="C18" s="112"/>
      <c r="D18" s="112"/>
      <c r="E18" s="112"/>
      <c r="F18" s="112"/>
      <c r="G18" s="112"/>
      <c r="H18" s="112"/>
      <c r="I18" s="112"/>
    </row>
  </sheetData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honeticPr fontId="0" type="noConversion"/>
  <hyperlinks>
    <hyperlink ref="C11" r:id="rId1"/>
  </hyperlinks>
  <pageMargins left="0.70866141732283472" right="0.70866141732283472" top="0.74803149606299213" bottom="0.74803149606299213" header="0.31496062992125984" footer="0.31496062992125984"/>
  <pageSetup paperSize="9"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I54"/>
  <sheetViews>
    <sheetView tabSelected="1" workbookViewId="0">
      <selection activeCell="L15" sqref="L15"/>
    </sheetView>
  </sheetViews>
  <sheetFormatPr defaultRowHeight="15"/>
  <cols>
    <col min="2" max="2" width="19.42578125" customWidth="1"/>
    <col min="3" max="3" width="18.140625" customWidth="1"/>
    <col min="4" max="4" width="8.85546875" customWidth="1"/>
    <col min="5" max="5" width="8.42578125" customWidth="1"/>
    <col min="6" max="6" width="9.28515625" customWidth="1"/>
    <col min="7" max="8" width="10.140625" customWidth="1"/>
    <col min="9" max="9" width="11.28515625" customWidth="1"/>
  </cols>
  <sheetData>
    <row r="2" spans="1:9" ht="23.25" customHeight="1">
      <c r="B2" s="96" t="s">
        <v>217</v>
      </c>
      <c r="C2" s="96"/>
      <c r="D2" s="96"/>
      <c r="E2" s="96"/>
      <c r="F2" s="96"/>
      <c r="G2" s="96"/>
      <c r="H2" s="96"/>
      <c r="I2" s="96"/>
    </row>
    <row r="3" spans="1:9" ht="9" customHeight="1">
      <c r="B3" s="30"/>
      <c r="C3" s="30"/>
      <c r="D3" s="30"/>
      <c r="E3" s="30"/>
      <c r="F3" s="30"/>
      <c r="G3" s="30"/>
      <c r="H3" s="30"/>
      <c r="I3" s="30"/>
    </row>
    <row r="4" spans="1:9" ht="29.25" customHeight="1">
      <c r="B4" s="85" t="s">
        <v>0</v>
      </c>
      <c r="C4" s="85"/>
      <c r="D4" s="97" t="s">
        <v>251</v>
      </c>
      <c r="E4" s="97"/>
      <c r="F4" s="97"/>
      <c r="G4" s="97"/>
      <c r="H4" s="97"/>
      <c r="I4" s="97"/>
    </row>
    <row r="5" spans="1:9">
      <c r="B5" s="83" t="s">
        <v>30</v>
      </c>
      <c r="C5" s="83"/>
      <c r="D5" s="93">
        <v>7017005289</v>
      </c>
      <c r="E5" s="93"/>
      <c r="F5" s="93"/>
      <c r="G5" s="93"/>
      <c r="H5" s="93"/>
      <c r="I5" s="93"/>
    </row>
    <row r="6" spans="1:9">
      <c r="B6" s="83" t="s">
        <v>31</v>
      </c>
      <c r="C6" s="83"/>
      <c r="D6" s="93">
        <v>997250001</v>
      </c>
      <c r="E6" s="93"/>
      <c r="F6" s="93"/>
      <c r="G6" s="93"/>
      <c r="H6" s="93"/>
      <c r="I6" s="93"/>
    </row>
    <row r="7" spans="1:9">
      <c r="B7" s="83" t="s">
        <v>82</v>
      </c>
      <c r="C7" s="83"/>
      <c r="D7" s="93" t="s">
        <v>237</v>
      </c>
      <c r="E7" s="93"/>
      <c r="F7" s="93"/>
      <c r="G7" s="93"/>
      <c r="H7" s="93"/>
      <c r="I7" s="93"/>
    </row>
    <row r="8" spans="1:9" ht="15" customHeight="1">
      <c r="A8" s="95"/>
      <c r="B8" s="82" t="s">
        <v>210</v>
      </c>
      <c r="C8" s="82"/>
      <c r="D8" s="164" t="s">
        <v>258</v>
      </c>
      <c r="E8" s="165"/>
      <c r="F8" s="165"/>
      <c r="G8" s="165"/>
      <c r="H8" s="165"/>
      <c r="I8" s="166"/>
    </row>
    <row r="9" spans="1:9">
      <c r="A9" s="95"/>
      <c r="B9" s="82"/>
      <c r="C9" s="82"/>
      <c r="D9" s="167"/>
      <c r="E9" s="168"/>
      <c r="F9" s="168"/>
      <c r="G9" s="168"/>
      <c r="H9" s="168"/>
      <c r="I9" s="169"/>
    </row>
    <row r="10" spans="1:9" ht="30" customHeight="1">
      <c r="B10" s="82" t="s">
        <v>25</v>
      </c>
      <c r="C10" s="82"/>
      <c r="D10" s="89" t="s">
        <v>252</v>
      </c>
      <c r="E10" s="90"/>
      <c r="F10" s="90"/>
      <c r="G10" s="90"/>
      <c r="H10" s="90"/>
      <c r="I10" s="91"/>
    </row>
    <row r="11" spans="1:9">
      <c r="B11" s="82" t="s">
        <v>85</v>
      </c>
      <c r="C11" s="82"/>
      <c r="D11" s="84" t="s">
        <v>253</v>
      </c>
      <c r="E11" s="84"/>
      <c r="F11" s="84"/>
      <c r="G11" s="84"/>
      <c r="H11" s="84"/>
      <c r="I11" s="84"/>
    </row>
    <row r="12" spans="1:9">
      <c r="B12" s="83" t="s">
        <v>1</v>
      </c>
      <c r="C12" s="83"/>
      <c r="D12" s="84" t="s">
        <v>244</v>
      </c>
      <c r="E12" s="84"/>
      <c r="F12" s="84"/>
      <c r="G12" s="84"/>
      <c r="H12" s="84"/>
      <c r="I12" s="84"/>
    </row>
    <row r="13" spans="1:9">
      <c r="B13" s="80" t="s">
        <v>44</v>
      </c>
      <c r="C13" s="80"/>
      <c r="D13" s="80"/>
      <c r="E13" s="80"/>
      <c r="F13" s="80"/>
      <c r="G13" s="80"/>
      <c r="H13" s="80"/>
      <c r="I13" s="80"/>
    </row>
    <row r="14" spans="1:9" ht="15" customHeight="1">
      <c r="B14" s="92" t="s">
        <v>38</v>
      </c>
      <c r="C14" s="92"/>
      <c r="D14" s="92" t="s">
        <v>18</v>
      </c>
      <c r="E14" s="92" t="s">
        <v>23</v>
      </c>
      <c r="F14" s="92"/>
      <c r="G14" s="92"/>
      <c r="H14" s="92"/>
      <c r="I14" s="92" t="s">
        <v>26</v>
      </c>
    </row>
    <row r="15" spans="1:9" ht="49.5" customHeight="1">
      <c r="B15" s="92"/>
      <c r="C15" s="92"/>
      <c r="D15" s="92"/>
      <c r="E15" s="70" t="s">
        <v>19</v>
      </c>
      <c r="F15" s="70" t="s">
        <v>20</v>
      </c>
      <c r="G15" s="70" t="s">
        <v>21</v>
      </c>
      <c r="H15" s="70" t="s">
        <v>22</v>
      </c>
      <c r="I15" s="92"/>
    </row>
    <row r="16" spans="1:9">
      <c r="B16" s="88" t="s">
        <v>36</v>
      </c>
      <c r="C16" s="71" t="s">
        <v>24</v>
      </c>
      <c r="D16" s="70">
        <v>747.57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</row>
    <row r="17" spans="2:9">
      <c r="B17" s="88"/>
      <c r="C17" s="72" t="s">
        <v>43</v>
      </c>
      <c r="D17" s="70">
        <v>706.93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</row>
    <row r="18" spans="2:9">
      <c r="B18" s="81" t="s">
        <v>37</v>
      </c>
      <c r="C18" s="71" t="s">
        <v>24</v>
      </c>
      <c r="D18" s="70">
        <v>747.57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</row>
    <row r="19" spans="2:9" ht="25.5">
      <c r="B19" s="81"/>
      <c r="C19" s="71" t="s">
        <v>43</v>
      </c>
      <c r="D19" s="73">
        <v>706.93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</row>
    <row r="20" spans="2:9">
      <c r="B20" s="80" t="s">
        <v>98</v>
      </c>
      <c r="C20" s="80"/>
      <c r="D20" s="80"/>
      <c r="E20" s="80"/>
      <c r="F20" s="80"/>
      <c r="G20" s="80"/>
      <c r="H20" s="80"/>
      <c r="I20" s="80"/>
    </row>
    <row r="21" spans="2:9">
      <c r="B21" s="88" t="s">
        <v>36</v>
      </c>
      <c r="C21" s="71" t="s">
        <v>45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</row>
    <row r="22" spans="2:9">
      <c r="B22" s="88"/>
      <c r="C22" s="72" t="s">
        <v>46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</row>
    <row r="23" spans="2:9">
      <c r="B23" s="81" t="s">
        <v>37</v>
      </c>
      <c r="C23" s="71" t="s">
        <v>45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</row>
    <row r="24" spans="2:9">
      <c r="B24" s="81"/>
      <c r="C24" s="71" t="s">
        <v>46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</row>
    <row r="25" spans="2:9">
      <c r="B25" s="80" t="s">
        <v>99</v>
      </c>
      <c r="C25" s="80"/>
      <c r="D25" s="80"/>
      <c r="E25" s="80"/>
      <c r="F25" s="80"/>
      <c r="G25" s="80"/>
      <c r="H25" s="80"/>
      <c r="I25" s="80"/>
    </row>
    <row r="26" spans="2:9">
      <c r="B26" s="81" t="s">
        <v>36</v>
      </c>
      <c r="C26" s="71" t="s">
        <v>45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</row>
    <row r="27" spans="2:9">
      <c r="B27" s="81"/>
      <c r="C27" s="72" t="s">
        <v>46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</row>
    <row r="28" spans="2:9">
      <c r="B28" s="81" t="s">
        <v>37</v>
      </c>
      <c r="C28" s="71" t="s">
        <v>45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</row>
    <row r="29" spans="2:9">
      <c r="B29" s="81"/>
      <c r="C29" s="71" t="s">
        <v>46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</row>
    <row r="30" spans="2:9" ht="25.5" customHeight="1">
      <c r="B30" s="31"/>
      <c r="C30" s="31"/>
      <c r="D30" s="31"/>
      <c r="E30" s="31"/>
      <c r="F30" s="31"/>
      <c r="G30" s="31"/>
      <c r="H30" s="31"/>
      <c r="I30" s="31"/>
    </row>
    <row r="31" spans="2:9">
      <c r="B31" s="85" t="s">
        <v>0</v>
      </c>
      <c r="C31" s="85"/>
      <c r="D31" s="86" t="str">
        <f>D4</f>
        <v>ООО «Газпром трансгаз Томск» (котельная пос.Зональная Станция)</v>
      </c>
      <c r="E31" s="86"/>
      <c r="F31" s="86"/>
      <c r="G31" s="86"/>
      <c r="H31" s="86"/>
      <c r="I31" s="86"/>
    </row>
    <row r="32" spans="2:9">
      <c r="B32" s="83" t="s">
        <v>30</v>
      </c>
      <c r="C32" s="83"/>
      <c r="D32" s="84">
        <f>D5</f>
        <v>7017005289</v>
      </c>
      <c r="E32" s="84"/>
      <c r="F32" s="84"/>
      <c r="G32" s="84"/>
      <c r="H32" s="84"/>
      <c r="I32" s="84"/>
    </row>
    <row r="33" spans="1:9">
      <c r="B33" s="83" t="s">
        <v>31</v>
      </c>
      <c r="C33" s="83"/>
      <c r="D33" s="84">
        <f>D6</f>
        <v>997250001</v>
      </c>
      <c r="E33" s="84"/>
      <c r="F33" s="84"/>
      <c r="G33" s="84"/>
      <c r="H33" s="84"/>
      <c r="I33" s="84"/>
    </row>
    <row r="34" spans="1:9">
      <c r="B34" s="83" t="s">
        <v>82</v>
      </c>
      <c r="C34" s="83"/>
      <c r="D34" s="84" t="str">
        <f>D7</f>
        <v>г. Томск, пр. Фрунзе, 9</v>
      </c>
      <c r="E34" s="84"/>
      <c r="F34" s="84"/>
      <c r="G34" s="84"/>
      <c r="H34" s="84"/>
      <c r="I34" s="84"/>
    </row>
    <row r="35" spans="1:9" ht="48.75" customHeight="1">
      <c r="A35" s="18"/>
      <c r="B35" s="82" t="s">
        <v>211</v>
      </c>
      <c r="C35" s="82"/>
      <c r="D35" s="87">
        <v>0</v>
      </c>
      <c r="E35" s="87"/>
      <c r="F35" s="87"/>
      <c r="G35" s="87"/>
      <c r="H35" s="87"/>
      <c r="I35" s="87"/>
    </row>
    <row r="36" spans="1:9" ht="28.5" customHeight="1">
      <c r="B36" s="82" t="s">
        <v>25</v>
      </c>
      <c r="C36" s="82"/>
      <c r="D36" s="87">
        <v>0</v>
      </c>
      <c r="E36" s="87"/>
      <c r="F36" s="87"/>
      <c r="G36" s="87"/>
      <c r="H36" s="87"/>
      <c r="I36" s="87"/>
    </row>
    <row r="37" spans="1:9" ht="16.5" customHeight="1">
      <c r="B37" s="82" t="s">
        <v>83</v>
      </c>
      <c r="C37" s="82"/>
      <c r="D37" s="87">
        <v>0</v>
      </c>
      <c r="E37" s="87"/>
      <c r="F37" s="87"/>
      <c r="G37" s="87"/>
      <c r="H37" s="87"/>
      <c r="I37" s="87"/>
    </row>
    <row r="38" spans="1:9" ht="16.5" customHeight="1">
      <c r="B38" s="83" t="s">
        <v>1</v>
      </c>
      <c r="C38" s="83"/>
      <c r="D38" s="87">
        <v>0</v>
      </c>
      <c r="E38" s="87"/>
      <c r="F38" s="87"/>
      <c r="G38" s="87"/>
      <c r="H38" s="87"/>
      <c r="I38" s="87"/>
    </row>
    <row r="39" spans="1:9" ht="28.5" customHeight="1">
      <c r="B39" s="88" t="s">
        <v>84</v>
      </c>
      <c r="C39" s="88"/>
      <c r="D39" s="87">
        <v>0</v>
      </c>
      <c r="E39" s="87"/>
      <c r="F39" s="87"/>
      <c r="G39" s="87"/>
      <c r="H39" s="87"/>
      <c r="I39" s="87"/>
    </row>
    <row r="40" spans="1:9" ht="28.5" customHeight="1">
      <c r="B40" s="31"/>
      <c r="C40" s="31"/>
      <c r="D40" s="31"/>
      <c r="E40" s="31"/>
      <c r="F40" s="31"/>
      <c r="G40" s="31"/>
      <c r="H40" s="31"/>
      <c r="I40" s="31"/>
    </row>
    <row r="41" spans="1:9">
      <c r="B41" s="85" t="s">
        <v>0</v>
      </c>
      <c r="C41" s="85"/>
      <c r="D41" s="86" t="str">
        <f>D31</f>
        <v>ООО «Газпром трансгаз Томск» (котельная пос.Зональная Станция)</v>
      </c>
      <c r="E41" s="86"/>
      <c r="F41" s="86"/>
      <c r="G41" s="86"/>
      <c r="H41" s="86"/>
      <c r="I41" s="86"/>
    </row>
    <row r="42" spans="1:9">
      <c r="B42" s="83" t="s">
        <v>30</v>
      </c>
      <c r="C42" s="83"/>
      <c r="D42" s="84">
        <f>D32</f>
        <v>7017005289</v>
      </c>
      <c r="E42" s="84"/>
      <c r="F42" s="84"/>
      <c r="G42" s="84"/>
      <c r="H42" s="84"/>
      <c r="I42" s="84"/>
    </row>
    <row r="43" spans="1:9">
      <c r="B43" s="83" t="s">
        <v>31</v>
      </c>
      <c r="C43" s="83"/>
      <c r="D43" s="84">
        <f>D33</f>
        <v>997250001</v>
      </c>
      <c r="E43" s="84"/>
      <c r="F43" s="84"/>
      <c r="G43" s="84"/>
      <c r="H43" s="84"/>
      <c r="I43" s="84"/>
    </row>
    <row r="44" spans="1:9">
      <c r="B44" s="83" t="s">
        <v>82</v>
      </c>
      <c r="C44" s="83"/>
      <c r="D44" s="84" t="str">
        <f>D34</f>
        <v>г. Томск, пр. Фрунзе, 9</v>
      </c>
      <c r="E44" s="84"/>
      <c r="F44" s="84"/>
      <c r="G44" s="84"/>
      <c r="H44" s="84"/>
      <c r="I44" s="84"/>
    </row>
    <row r="45" spans="1:9" ht="30.75" customHeight="1">
      <c r="A45" s="95"/>
      <c r="B45" s="82" t="s">
        <v>212</v>
      </c>
      <c r="C45" s="82"/>
      <c r="D45" s="87">
        <v>0</v>
      </c>
      <c r="E45" s="87"/>
      <c r="F45" s="87"/>
      <c r="G45" s="87"/>
      <c r="H45" s="87"/>
      <c r="I45" s="87"/>
    </row>
    <row r="46" spans="1:9" ht="15" customHeight="1">
      <c r="A46" s="95"/>
      <c r="B46" s="82"/>
      <c r="C46" s="82"/>
      <c r="D46" s="87"/>
      <c r="E46" s="87"/>
      <c r="F46" s="87"/>
      <c r="G46" s="87"/>
      <c r="H46" s="87"/>
      <c r="I46" s="87"/>
    </row>
    <row r="47" spans="1:9" ht="30.75" customHeight="1">
      <c r="B47" s="82" t="s">
        <v>25</v>
      </c>
      <c r="C47" s="82"/>
      <c r="D47" s="87">
        <v>0</v>
      </c>
      <c r="E47" s="87"/>
      <c r="F47" s="87"/>
      <c r="G47" s="87"/>
      <c r="H47" s="87"/>
      <c r="I47" s="87"/>
    </row>
    <row r="48" spans="1:9">
      <c r="B48" s="82" t="s">
        <v>83</v>
      </c>
      <c r="C48" s="82"/>
      <c r="D48" s="87">
        <v>0</v>
      </c>
      <c r="E48" s="87"/>
      <c r="F48" s="87"/>
      <c r="G48" s="87"/>
      <c r="H48" s="87"/>
      <c r="I48" s="87"/>
    </row>
    <row r="49" spans="2:9">
      <c r="B49" s="83" t="s">
        <v>1</v>
      </c>
      <c r="C49" s="83"/>
      <c r="D49" s="87">
        <v>0</v>
      </c>
      <c r="E49" s="87"/>
      <c r="F49" s="87"/>
      <c r="G49" s="87"/>
      <c r="H49" s="87"/>
      <c r="I49" s="87"/>
    </row>
    <row r="50" spans="2:9" ht="28.5" customHeight="1">
      <c r="B50" s="88" t="s">
        <v>27</v>
      </c>
      <c r="C50" s="88"/>
      <c r="D50" s="87">
        <v>0</v>
      </c>
      <c r="E50" s="87"/>
      <c r="F50" s="87"/>
      <c r="G50" s="87"/>
      <c r="H50" s="87"/>
      <c r="I50" s="87"/>
    </row>
    <row r="51" spans="2:9">
      <c r="B51" s="31"/>
      <c r="C51" s="31"/>
      <c r="D51" s="31"/>
      <c r="E51" s="31"/>
      <c r="F51" s="31"/>
      <c r="G51" s="31"/>
      <c r="H51" s="31"/>
      <c r="I51" s="31"/>
    </row>
    <row r="52" spans="2:9" ht="31.5" customHeight="1">
      <c r="B52" s="94" t="s">
        <v>110</v>
      </c>
      <c r="C52" s="94"/>
      <c r="D52" s="94"/>
      <c r="E52" s="94"/>
      <c r="F52" s="94"/>
      <c r="G52" s="94"/>
      <c r="H52" s="94"/>
      <c r="I52" s="94"/>
    </row>
    <row r="53" spans="2:9" ht="51.75" customHeight="1">
      <c r="B53" s="94" t="s">
        <v>218</v>
      </c>
      <c r="C53" s="94"/>
      <c r="D53" s="94"/>
      <c r="E53" s="94"/>
      <c r="F53" s="94"/>
      <c r="G53" s="94"/>
      <c r="H53" s="94"/>
      <c r="I53" s="94"/>
    </row>
    <row r="54" spans="2:9">
      <c r="B54" s="30"/>
      <c r="C54" s="30"/>
      <c r="D54" s="30"/>
      <c r="E54" s="30"/>
      <c r="F54" s="30"/>
      <c r="G54" s="30"/>
      <c r="H54" s="30"/>
      <c r="I54" s="30"/>
    </row>
  </sheetData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13:I13"/>
    <mergeCell ref="B14:C15"/>
    <mergeCell ref="B16:B17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I14:I15"/>
    <mergeCell ref="B21:B22"/>
    <mergeCell ref="B32:C32"/>
    <mergeCell ref="B20:I20"/>
    <mergeCell ref="B23:B24"/>
    <mergeCell ref="B35:C35"/>
    <mergeCell ref="B37:C37"/>
    <mergeCell ref="B44:C44"/>
    <mergeCell ref="D44:I44"/>
    <mergeCell ref="B25:I25"/>
    <mergeCell ref="B26:B27"/>
    <mergeCell ref="B28:B29"/>
    <mergeCell ref="B41:C41"/>
    <mergeCell ref="D41:I41"/>
    <mergeCell ref="D37:I37"/>
    <mergeCell ref="B42:C42"/>
    <mergeCell ref="D42:I42"/>
    <mergeCell ref="D32:I32"/>
  </mergeCells>
  <phoneticPr fontId="0" type="noConversion"/>
  <pageMargins left="0.56999999999999995" right="0.45" top="0.51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0"/>
  <sheetViews>
    <sheetView workbookViewId="0">
      <selection activeCell="C5" sqref="C5:D5"/>
    </sheetView>
  </sheetViews>
  <sheetFormatPr defaultRowHeight="15"/>
  <cols>
    <col min="1" max="1" width="18.42578125" customWidth="1"/>
    <col min="2" max="2" width="26.42578125" customWidth="1"/>
    <col min="3" max="3" width="31.42578125" customWidth="1"/>
    <col min="4" max="4" width="33.28515625" customWidth="1"/>
  </cols>
  <sheetData>
    <row r="1" spans="1:4">
      <c r="A1" s="1"/>
    </row>
    <row r="2" spans="1:4" ht="45.75" customHeight="1">
      <c r="A2" s="109" t="s">
        <v>219</v>
      </c>
      <c r="B2" s="110"/>
      <c r="C2" s="110"/>
      <c r="D2" s="110"/>
    </row>
    <row r="4" spans="1:4">
      <c r="A4" s="99" t="s">
        <v>0</v>
      </c>
      <c r="B4" s="99"/>
      <c r="C4" s="98" t="str">
        <f>Т1.1.!$D$31</f>
        <v>ООО «Газпром трансгаз Томск» (котельная пос.Зональная Станция)</v>
      </c>
      <c r="D4" s="98"/>
    </row>
    <row r="5" spans="1:4">
      <c r="A5" s="99" t="s">
        <v>88</v>
      </c>
      <c r="B5" s="99"/>
      <c r="C5" s="98">
        <f>Т1.1.!$D$32</f>
        <v>7017005289</v>
      </c>
      <c r="D5" s="98"/>
    </row>
    <row r="6" spans="1:4">
      <c r="A6" s="99" t="s">
        <v>31</v>
      </c>
      <c r="B6" s="99"/>
      <c r="C6" s="98">
        <f>Т1.1.!$D$33</f>
        <v>997250001</v>
      </c>
      <c r="D6" s="98"/>
    </row>
    <row r="7" spans="1:4">
      <c r="A7" s="99" t="s">
        <v>89</v>
      </c>
      <c r="B7" s="99"/>
      <c r="C7" s="98" t="str">
        <f>Т1.1.!$D$7</f>
        <v>г. Томск, пр. Фрунзе, 9</v>
      </c>
      <c r="D7" s="98"/>
    </row>
    <row r="8" spans="1:4" ht="29.25" customHeight="1">
      <c r="A8" s="102" t="s">
        <v>86</v>
      </c>
      <c r="B8" s="102"/>
      <c r="C8" s="101">
        <v>0</v>
      </c>
      <c r="D8" s="101"/>
    </row>
    <row r="9" spans="1:4" ht="32.25" customHeight="1">
      <c r="A9" s="103" t="s">
        <v>25</v>
      </c>
      <c r="B9" s="103"/>
      <c r="C9" s="101">
        <v>0</v>
      </c>
      <c r="D9" s="101"/>
    </row>
    <row r="10" spans="1:4">
      <c r="A10" s="107" t="s">
        <v>90</v>
      </c>
      <c r="B10" s="107"/>
      <c r="C10" s="101">
        <v>0</v>
      </c>
      <c r="D10" s="101"/>
    </row>
    <row r="11" spans="1:4">
      <c r="A11" s="107" t="s">
        <v>1</v>
      </c>
      <c r="B11" s="107"/>
      <c r="C11" s="101">
        <v>0</v>
      </c>
      <c r="D11" s="101"/>
    </row>
    <row r="12" spans="1:4">
      <c r="A12" s="100" t="s">
        <v>50</v>
      </c>
      <c r="B12" s="100"/>
      <c r="C12" s="100" t="s">
        <v>6</v>
      </c>
      <c r="D12" s="100"/>
    </row>
    <row r="13" spans="1:4" ht="15" customHeight="1">
      <c r="A13" s="105" t="s">
        <v>87</v>
      </c>
      <c r="B13" s="105"/>
      <c r="C13" s="106">
        <v>0</v>
      </c>
      <c r="D13" s="106"/>
    </row>
    <row r="14" spans="1:4">
      <c r="A14" s="105"/>
      <c r="B14" s="105"/>
      <c r="C14" s="106"/>
      <c r="D14" s="106"/>
    </row>
    <row r="15" spans="1:4" ht="29.25" customHeight="1"/>
    <row r="16" spans="1:4">
      <c r="A16" s="99" t="s">
        <v>0</v>
      </c>
      <c r="B16" s="99"/>
      <c r="C16" s="98" t="str">
        <f>Т1.1.!$D$31</f>
        <v>ООО «Газпром трансгаз Томск» (котельная пос.Зональная Станция)</v>
      </c>
      <c r="D16" s="98"/>
    </row>
    <row r="17" spans="1:9">
      <c r="A17" s="99" t="s">
        <v>88</v>
      </c>
      <c r="B17" s="99"/>
      <c r="C17" s="98">
        <f>Т1.1.!$D$32</f>
        <v>7017005289</v>
      </c>
      <c r="D17" s="98"/>
    </row>
    <row r="18" spans="1:9">
      <c r="A18" s="99" t="s">
        <v>31</v>
      </c>
      <c r="B18" s="99"/>
      <c r="C18" s="98">
        <f>Т1.1.!$D$33</f>
        <v>997250001</v>
      </c>
      <c r="D18" s="98"/>
    </row>
    <row r="19" spans="1:9">
      <c r="A19" s="108" t="s">
        <v>89</v>
      </c>
      <c r="B19" s="108"/>
      <c r="C19" s="98" t="str">
        <f>Т1.1.!$D$7</f>
        <v>г. Томск, пр. Фрунзе, 9</v>
      </c>
      <c r="D19" s="98"/>
    </row>
    <row r="20" spans="1:9" ht="29.25" customHeight="1">
      <c r="A20" s="102" t="s">
        <v>93</v>
      </c>
      <c r="B20" s="102"/>
      <c r="C20" s="101">
        <v>0</v>
      </c>
      <c r="D20" s="101"/>
    </row>
    <row r="21" spans="1:9" ht="32.25" customHeight="1">
      <c r="A21" s="103" t="s">
        <v>25</v>
      </c>
      <c r="B21" s="103"/>
      <c r="C21" s="101">
        <v>0</v>
      </c>
      <c r="D21" s="101"/>
    </row>
    <row r="22" spans="1:9">
      <c r="A22" s="107" t="s">
        <v>91</v>
      </c>
      <c r="B22" s="107"/>
      <c r="C22" s="101">
        <v>0</v>
      </c>
      <c r="D22" s="101"/>
    </row>
    <row r="23" spans="1:9">
      <c r="A23" s="107" t="s">
        <v>1</v>
      </c>
      <c r="B23" s="107"/>
      <c r="C23" s="101">
        <v>0</v>
      </c>
      <c r="D23" s="101"/>
    </row>
    <row r="24" spans="1:9">
      <c r="A24" s="100" t="s">
        <v>50</v>
      </c>
      <c r="B24" s="100"/>
      <c r="C24" s="100" t="s">
        <v>6</v>
      </c>
      <c r="D24" s="100"/>
    </row>
    <row r="25" spans="1:9">
      <c r="A25" s="105" t="s">
        <v>92</v>
      </c>
      <c r="B25" s="105"/>
      <c r="C25" s="106">
        <v>0</v>
      </c>
      <c r="D25" s="106"/>
    </row>
    <row r="26" spans="1:9">
      <c r="A26" s="105"/>
      <c r="B26" s="105"/>
      <c r="C26" s="106"/>
      <c r="D26" s="106"/>
    </row>
    <row r="29" spans="1:9" ht="33" customHeight="1">
      <c r="A29" s="104" t="s">
        <v>110</v>
      </c>
      <c r="B29" s="104"/>
      <c r="C29" s="104"/>
      <c r="D29" s="104"/>
      <c r="E29" s="17"/>
      <c r="F29" s="17"/>
      <c r="G29" s="17"/>
      <c r="H29" s="17"/>
      <c r="I29" s="17"/>
    </row>
    <row r="30" spans="1:9" ht="64.5" customHeight="1">
      <c r="A30" s="104" t="s">
        <v>220</v>
      </c>
      <c r="B30" s="104"/>
      <c r="C30" s="104"/>
      <c r="D30" s="104"/>
      <c r="E30" s="17"/>
      <c r="F30" s="17"/>
      <c r="G30" s="17"/>
      <c r="H30" s="17"/>
      <c r="I30" s="17"/>
    </row>
  </sheetData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D26"/>
  <sheetViews>
    <sheetView workbookViewId="0">
      <selection activeCell="E8" sqref="E8"/>
    </sheetView>
  </sheetViews>
  <sheetFormatPr defaultRowHeight="15"/>
  <cols>
    <col min="1" max="1" width="45.7109375" customWidth="1"/>
    <col min="2" max="2" width="85.85546875" customWidth="1"/>
    <col min="3" max="3" width="9.140625" hidden="1" customWidth="1"/>
  </cols>
  <sheetData>
    <row r="2" spans="1:3" ht="36" customHeight="1">
      <c r="A2" s="111" t="s">
        <v>221</v>
      </c>
      <c r="B2" s="111"/>
      <c r="C2" s="2"/>
    </row>
    <row r="3" spans="1:3">
      <c r="A3" s="65" t="s">
        <v>0</v>
      </c>
      <c r="B3" s="98" t="str">
        <f>Т1.1.!$D$31</f>
        <v>ООО «Газпром трансгаз Томск» (котельная пос.Зональная Станция)</v>
      </c>
      <c r="C3" s="98"/>
    </row>
    <row r="4" spans="1:3">
      <c r="A4" s="65" t="s">
        <v>30</v>
      </c>
      <c r="B4" s="98">
        <f>Т1.1.!$D$32</f>
        <v>7017005289</v>
      </c>
      <c r="C4" s="98"/>
    </row>
    <row r="5" spans="1:3">
      <c r="A5" s="65" t="s">
        <v>31</v>
      </c>
      <c r="B5" s="98">
        <f>Т1.1.!$D$33</f>
        <v>997250001</v>
      </c>
      <c r="C5" s="98"/>
    </row>
    <row r="6" spans="1:3">
      <c r="A6" s="65" t="s">
        <v>89</v>
      </c>
      <c r="B6" s="98" t="str">
        <f>Т1.1.!$D$7</f>
        <v>г. Томск, пр. Фрунзе, 9</v>
      </c>
      <c r="C6" s="98"/>
    </row>
    <row r="7" spans="1:3" ht="75">
      <c r="A7" s="66" t="s">
        <v>100</v>
      </c>
      <c r="B7" s="39">
        <v>0</v>
      </c>
      <c r="C7" s="48"/>
    </row>
    <row r="8" spans="1:3" ht="30">
      <c r="A8" s="67" t="s">
        <v>25</v>
      </c>
      <c r="B8" s="39">
        <v>0</v>
      </c>
      <c r="C8" s="48"/>
    </row>
    <row r="9" spans="1:3">
      <c r="A9" s="66" t="s">
        <v>90</v>
      </c>
      <c r="B9" s="39">
        <v>0</v>
      </c>
      <c r="C9" s="48"/>
    </row>
    <row r="10" spans="1:3">
      <c r="A10" s="68" t="s">
        <v>1</v>
      </c>
      <c r="B10" s="39">
        <v>0</v>
      </c>
      <c r="C10" s="48"/>
    </row>
    <row r="11" spans="1:3">
      <c r="A11" s="7" t="s">
        <v>50</v>
      </c>
      <c r="B11" s="7" t="s">
        <v>6</v>
      </c>
      <c r="C11" s="48"/>
    </row>
    <row r="12" spans="1:3" ht="52.5" customHeight="1">
      <c r="A12" s="8" t="s">
        <v>28</v>
      </c>
      <c r="B12" s="40">
        <v>0</v>
      </c>
      <c r="C12" s="48"/>
    </row>
    <row r="14" spans="1:3">
      <c r="A14" s="65" t="s">
        <v>0</v>
      </c>
      <c r="B14" s="98" t="str">
        <f>Т1.1.!$D$31</f>
        <v>ООО «Газпром трансгаз Томск» (котельная пос.Зональная Станция)</v>
      </c>
      <c r="C14" s="98"/>
    </row>
    <row r="15" spans="1:3">
      <c r="A15" s="65" t="s">
        <v>30</v>
      </c>
      <c r="B15" s="98">
        <f>Т1.1.!$D$32</f>
        <v>7017005289</v>
      </c>
      <c r="C15" s="98"/>
    </row>
    <row r="16" spans="1:3">
      <c r="A16" s="65" t="s">
        <v>31</v>
      </c>
      <c r="B16" s="98">
        <f>Т1.1.!$D$33</f>
        <v>997250001</v>
      </c>
      <c r="C16" s="98"/>
    </row>
    <row r="17" spans="1:4">
      <c r="A17" s="65" t="s">
        <v>89</v>
      </c>
      <c r="B17" s="98" t="str">
        <f>Т1.1.!$D$7</f>
        <v>г. Томск, пр. Фрунзе, 9</v>
      </c>
      <c r="C17" s="98"/>
    </row>
    <row r="18" spans="1:4" ht="62.25" customHeight="1">
      <c r="A18" s="66" t="s">
        <v>136</v>
      </c>
      <c r="B18" s="39">
        <v>0</v>
      </c>
      <c r="C18" s="48"/>
    </row>
    <row r="19" spans="1:4" ht="30">
      <c r="A19" s="67" t="s">
        <v>25</v>
      </c>
      <c r="B19" s="39">
        <v>0</v>
      </c>
      <c r="C19" s="48"/>
    </row>
    <row r="20" spans="1:4">
      <c r="A20" s="66" t="s">
        <v>90</v>
      </c>
      <c r="B20" s="39">
        <v>0</v>
      </c>
      <c r="C20" s="48"/>
    </row>
    <row r="21" spans="1:4">
      <c r="A21" s="68" t="s">
        <v>1</v>
      </c>
      <c r="B21" s="39">
        <v>0</v>
      </c>
      <c r="C21" s="48"/>
    </row>
    <row r="22" spans="1:4">
      <c r="A22" s="7" t="s">
        <v>50</v>
      </c>
      <c r="B22" s="7" t="s">
        <v>6</v>
      </c>
      <c r="C22" s="48"/>
    </row>
    <row r="23" spans="1:4" ht="42" customHeight="1">
      <c r="A23" s="8" t="s">
        <v>29</v>
      </c>
      <c r="B23" s="40">
        <v>0</v>
      </c>
      <c r="C23" s="48"/>
    </row>
    <row r="25" spans="1:4" ht="36" customHeight="1">
      <c r="A25" s="112" t="s">
        <v>110</v>
      </c>
      <c r="B25" s="112"/>
      <c r="C25" s="17"/>
      <c r="D25" s="17"/>
    </row>
    <row r="26" spans="1:4" ht="60.75" customHeight="1">
      <c r="A26" s="112" t="s">
        <v>220</v>
      </c>
      <c r="B26" s="112"/>
      <c r="C26" s="17"/>
      <c r="D26" s="17"/>
    </row>
  </sheetData>
  <mergeCells count="11">
    <mergeCell ref="A2:B2"/>
    <mergeCell ref="A25:B25"/>
    <mergeCell ref="A26:B26"/>
    <mergeCell ref="B3:C3"/>
    <mergeCell ref="B4:C4"/>
    <mergeCell ref="B5:C5"/>
    <mergeCell ref="B6:C6"/>
    <mergeCell ref="B14:C14"/>
    <mergeCell ref="B15:C15"/>
    <mergeCell ref="B16:C16"/>
    <mergeCell ref="B17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I61"/>
  <sheetViews>
    <sheetView workbookViewId="0">
      <selection activeCell="A55" sqref="A55:B55"/>
    </sheetView>
  </sheetViews>
  <sheetFormatPr defaultRowHeight="15"/>
  <cols>
    <col min="1" max="1" width="51.28515625" customWidth="1"/>
    <col min="2" max="2" width="60.7109375" customWidth="1"/>
  </cols>
  <sheetData>
    <row r="2" spans="1:2" ht="36" customHeight="1">
      <c r="A2" s="109" t="s">
        <v>222</v>
      </c>
      <c r="B2" s="115"/>
    </row>
    <row r="3" spans="1:2" ht="14.25" customHeight="1"/>
    <row r="4" spans="1:2">
      <c r="A4" s="6" t="s">
        <v>0</v>
      </c>
      <c r="B4" s="34" t="str">
        <f>Т1.3.!B14</f>
        <v>ООО «Газпром трансгаз Томск» (котельная пос.Зональная Станция)</v>
      </c>
    </row>
    <row r="5" spans="1:2">
      <c r="A5" s="6" t="s">
        <v>30</v>
      </c>
      <c r="B5" s="34">
        <f>Т1.3.!B15</f>
        <v>7017005289</v>
      </c>
    </row>
    <row r="6" spans="1:2">
      <c r="A6" s="6" t="s">
        <v>31</v>
      </c>
      <c r="B6" s="34">
        <f>Т1.3.!B16</f>
        <v>997250001</v>
      </c>
    </row>
    <row r="7" spans="1:2">
      <c r="A7" s="6" t="s">
        <v>89</v>
      </c>
      <c r="B7" s="34" t="str">
        <f>Т1.3.!B17</f>
        <v>г. Томск, пр. Фрунзе, 9</v>
      </c>
    </row>
    <row r="8" spans="1:2">
      <c r="A8" s="6" t="s">
        <v>94</v>
      </c>
      <c r="B8" s="34" t="s">
        <v>238</v>
      </c>
    </row>
    <row r="10" spans="1:2" ht="14.25" customHeight="1"/>
    <row r="11" spans="1:2">
      <c r="A11" s="56" t="s">
        <v>5</v>
      </c>
      <c r="B11" s="57" t="s">
        <v>6</v>
      </c>
    </row>
    <row r="12" spans="1:2" ht="31.5" customHeight="1">
      <c r="A12" s="12" t="s">
        <v>111</v>
      </c>
      <c r="B12" s="40" t="s">
        <v>234</v>
      </c>
    </row>
    <row r="13" spans="1:2">
      <c r="A13" s="12" t="s">
        <v>112</v>
      </c>
      <c r="B13" s="40">
        <v>20681.86</v>
      </c>
    </row>
    <row r="14" spans="1:2" ht="48.75" customHeight="1">
      <c r="A14" s="12" t="s">
        <v>113</v>
      </c>
      <c r="B14" s="40">
        <v>46812.47</v>
      </c>
    </row>
    <row r="15" spans="1:2" ht="30">
      <c r="A15" s="61" t="s">
        <v>47</v>
      </c>
      <c r="B15" s="40">
        <v>0</v>
      </c>
    </row>
    <row r="16" spans="1:2">
      <c r="A16" s="61" t="s">
        <v>193</v>
      </c>
      <c r="B16" s="40">
        <v>10535.07</v>
      </c>
    </row>
    <row r="17" spans="1:9" ht="45">
      <c r="A17" s="61" t="s">
        <v>49</v>
      </c>
      <c r="B17" s="40">
        <v>2956</v>
      </c>
    </row>
    <row r="18" spans="1:9">
      <c r="A18" s="62" t="s">
        <v>95</v>
      </c>
      <c r="B18" s="40">
        <v>1.5149999999999999</v>
      </c>
    </row>
    <row r="19" spans="1:9">
      <c r="A19" s="62" t="s">
        <v>51</v>
      </c>
      <c r="B19" s="40">
        <v>1950312</v>
      </c>
    </row>
    <row r="20" spans="1:9" ht="35.25" customHeight="1">
      <c r="A20" s="61" t="s">
        <v>52</v>
      </c>
      <c r="B20" s="40">
        <v>361.25599999999997</v>
      </c>
    </row>
    <row r="21" spans="1:9" ht="30">
      <c r="A21" s="61" t="s">
        <v>53</v>
      </c>
      <c r="B21" s="40">
        <v>6.1963499999999998</v>
      </c>
    </row>
    <row r="22" spans="1:9" ht="45">
      <c r="A22" s="61" t="s">
        <v>54</v>
      </c>
      <c r="B22" s="40">
        <f>6544.337+13.09</f>
        <v>6557.4270000000006</v>
      </c>
    </row>
    <row r="23" spans="1:9" ht="45">
      <c r="A23" s="61" t="s">
        <v>55</v>
      </c>
      <c r="B23" s="40">
        <v>1464.6379999999999</v>
      </c>
    </row>
    <row r="24" spans="1:9" ht="30">
      <c r="A24" s="61" t="s">
        <v>56</v>
      </c>
      <c r="B24" s="40">
        <v>14753.11</v>
      </c>
    </row>
    <row r="25" spans="1:9" ht="30">
      <c r="A25" s="63" t="s">
        <v>57</v>
      </c>
      <c r="B25" s="40">
        <v>0</v>
      </c>
    </row>
    <row r="26" spans="1:9" ht="30">
      <c r="A26" s="61" t="s">
        <v>58</v>
      </c>
      <c r="B26" s="40">
        <v>0</v>
      </c>
    </row>
    <row r="27" spans="1:9" ht="30">
      <c r="A27" s="63" t="s">
        <v>59</v>
      </c>
      <c r="B27" s="40">
        <v>0</v>
      </c>
    </row>
    <row r="28" spans="1:9" ht="30">
      <c r="A28" s="61" t="s">
        <v>60</v>
      </c>
      <c r="B28" s="40">
        <f>1896.546</f>
        <v>1896.546</v>
      </c>
    </row>
    <row r="29" spans="1:9" ht="62.25">
      <c r="A29" s="61" t="s">
        <v>194</v>
      </c>
      <c r="B29" s="40">
        <v>2126.17</v>
      </c>
      <c r="D29" s="113"/>
      <c r="E29" s="113"/>
      <c r="F29" s="113"/>
      <c r="G29" s="113"/>
      <c r="H29" s="113"/>
      <c r="I29" s="113"/>
    </row>
    <row r="30" spans="1:9" ht="30">
      <c r="A30" s="12" t="s">
        <v>114</v>
      </c>
      <c r="B30" s="40">
        <f>B13-B14</f>
        <v>-26130.61</v>
      </c>
    </row>
    <row r="31" spans="1:9">
      <c r="A31" s="12" t="s">
        <v>115</v>
      </c>
      <c r="B31" s="40">
        <v>0</v>
      </c>
    </row>
    <row r="32" spans="1:9" ht="91.5" customHeight="1">
      <c r="A32" s="61" t="s">
        <v>7</v>
      </c>
      <c r="B32" s="40">
        <v>0</v>
      </c>
    </row>
    <row r="33" spans="1:2" ht="30">
      <c r="A33" s="12" t="s">
        <v>116</v>
      </c>
      <c r="B33" s="40">
        <v>0</v>
      </c>
    </row>
    <row r="34" spans="1:2" ht="30">
      <c r="A34" s="61" t="s">
        <v>9</v>
      </c>
      <c r="B34" s="40">
        <v>0</v>
      </c>
    </row>
    <row r="35" spans="1:2" ht="45">
      <c r="A35" s="12" t="s">
        <v>138</v>
      </c>
      <c r="B35" s="40">
        <v>0</v>
      </c>
    </row>
    <row r="36" spans="1:2">
      <c r="A36" s="12" t="s">
        <v>117</v>
      </c>
      <c r="B36" s="40">
        <v>30</v>
      </c>
    </row>
    <row r="37" spans="1:2">
      <c r="A37" s="12" t="s">
        <v>118</v>
      </c>
      <c r="B37" s="40">
        <v>13.9</v>
      </c>
    </row>
    <row r="38" spans="1:2" ht="30">
      <c r="A38" s="12" t="s">
        <v>119</v>
      </c>
      <c r="B38" s="40">
        <v>38.508000000000003</v>
      </c>
    </row>
    <row r="39" spans="1:2">
      <c r="A39" s="12" t="s">
        <v>120</v>
      </c>
      <c r="B39" s="40">
        <v>0</v>
      </c>
    </row>
    <row r="40" spans="1:2" ht="30">
      <c r="A40" s="12" t="s">
        <v>121</v>
      </c>
      <c r="B40" s="40">
        <v>34.24</v>
      </c>
    </row>
    <row r="41" spans="1:2">
      <c r="A41" s="61" t="s">
        <v>8</v>
      </c>
      <c r="B41" s="40">
        <v>34.24</v>
      </c>
    </row>
    <row r="42" spans="1:2">
      <c r="A42" s="61" t="s">
        <v>97</v>
      </c>
      <c r="B42" s="40"/>
    </row>
    <row r="43" spans="1:2" ht="32.25" customHeight="1">
      <c r="A43" s="12" t="s">
        <v>122</v>
      </c>
      <c r="B43" s="40">
        <v>3.81</v>
      </c>
    </row>
    <row r="44" spans="1:2" ht="30">
      <c r="A44" s="12" t="s">
        <v>123</v>
      </c>
      <c r="B44" s="40">
        <f>4313*2/1000</f>
        <v>8.6259999999999994</v>
      </c>
    </row>
    <row r="45" spans="1:2" ht="30">
      <c r="A45" s="12" t="s">
        <v>124</v>
      </c>
      <c r="B45" s="40" t="s">
        <v>244</v>
      </c>
    </row>
    <row r="46" spans="1:2">
      <c r="A46" s="12" t="s">
        <v>125</v>
      </c>
      <c r="B46" s="40" t="s">
        <v>244</v>
      </c>
    </row>
    <row r="47" spans="1:2">
      <c r="A47" s="12" t="s">
        <v>126</v>
      </c>
      <c r="B47" s="40">
        <v>2</v>
      </c>
    </row>
    <row r="48" spans="1:2">
      <c r="A48" s="12" t="s">
        <v>127</v>
      </c>
      <c r="B48" s="40">
        <v>1</v>
      </c>
    </row>
    <row r="49" spans="1:2" ht="30">
      <c r="A49" s="12" t="s">
        <v>128</v>
      </c>
      <c r="B49" s="40">
        <v>29</v>
      </c>
    </row>
    <row r="50" spans="1:2" ht="45">
      <c r="A50" s="12" t="s">
        <v>129</v>
      </c>
      <c r="B50" s="40">
        <v>163.46</v>
      </c>
    </row>
    <row r="51" spans="1:2" ht="45">
      <c r="A51" s="12" t="s">
        <v>130</v>
      </c>
      <c r="B51" s="64">
        <f>1950.312/38508</f>
        <v>5.06469305079464E-2</v>
      </c>
    </row>
    <row r="52" spans="1:2" ht="45">
      <c r="A52" s="12" t="s">
        <v>131</v>
      </c>
      <c r="B52" s="64">
        <f>6255.3/38508</f>
        <v>0.16244157058273606</v>
      </c>
    </row>
    <row r="54" spans="1:2" ht="30" customHeight="1">
      <c r="A54" s="112" t="s">
        <v>137</v>
      </c>
      <c r="B54" s="112"/>
    </row>
    <row r="55" spans="1:2" ht="33" customHeight="1">
      <c r="A55" s="114" t="s">
        <v>149</v>
      </c>
      <c r="B55" s="114"/>
    </row>
    <row r="56" spans="1:2" ht="105.75" customHeight="1">
      <c r="A56" s="112" t="s">
        <v>195</v>
      </c>
      <c r="B56" s="112"/>
    </row>
    <row r="57" spans="1:2" ht="33.75" customHeight="1">
      <c r="A57" s="112" t="s">
        <v>139</v>
      </c>
      <c r="B57" s="112"/>
    </row>
    <row r="61" spans="1:2" ht="14.25" customHeight="1"/>
  </sheetData>
  <mergeCells count="6">
    <mergeCell ref="D29:I29"/>
    <mergeCell ref="A54:B54"/>
    <mergeCell ref="A55:B55"/>
    <mergeCell ref="A2:B2"/>
    <mergeCell ref="A57:B57"/>
    <mergeCell ref="A56:B56"/>
  </mergeCells>
  <phoneticPr fontId="0" type="noConversion"/>
  <pageMargins left="0.70866141732283472" right="0.70866141732283472" top="0.19685039370078741" bottom="0.39370078740157483" header="0.31496062992125984" footer="0.31496062992125984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B90"/>
  <sheetViews>
    <sheetView topLeftCell="A34" workbookViewId="0">
      <selection activeCell="B6" sqref="B6"/>
    </sheetView>
  </sheetViews>
  <sheetFormatPr defaultRowHeight="15"/>
  <cols>
    <col min="1" max="1" width="55.85546875" style="25" customWidth="1"/>
    <col min="2" max="2" width="66" style="25" customWidth="1"/>
    <col min="3" max="3" width="25.85546875" style="25" customWidth="1"/>
    <col min="4" max="16384" width="9.140625" style="25"/>
  </cols>
  <sheetData>
    <row r="1" spans="1:2">
      <c r="A1" s="109" t="s">
        <v>223</v>
      </c>
      <c r="B1" s="116"/>
    </row>
    <row r="2" spans="1:2">
      <c r="A2" s="6" t="s">
        <v>0</v>
      </c>
      <c r="B2" s="35" t="str">
        <f>Т2!B4</f>
        <v>ООО «Газпром трансгаз Томск» (котельная пос.Зональная Станция)</v>
      </c>
    </row>
    <row r="3" spans="1:2">
      <c r="A3" s="6" t="s">
        <v>30</v>
      </c>
      <c r="B3" s="35">
        <f>Т2!B5</f>
        <v>7017005289</v>
      </c>
    </row>
    <row r="4" spans="1:2">
      <c r="A4" s="6" t="s">
        <v>31</v>
      </c>
      <c r="B4" s="35">
        <f>Т2!B6</f>
        <v>997250001</v>
      </c>
    </row>
    <row r="5" spans="1:2">
      <c r="A5" s="6" t="s">
        <v>89</v>
      </c>
      <c r="B5" s="35" t="str">
        <f>Т2!B7</f>
        <v>г. Томск, пр. Фрунзе, 9</v>
      </c>
    </row>
    <row r="6" spans="1:2">
      <c r="A6" s="6" t="s">
        <v>94</v>
      </c>
      <c r="B6" s="35" t="str">
        <f>Т2!B8</f>
        <v>2009 год</v>
      </c>
    </row>
    <row r="8" spans="1:2">
      <c r="A8" s="56" t="s">
        <v>5</v>
      </c>
      <c r="B8" s="57" t="s">
        <v>6</v>
      </c>
    </row>
    <row r="9" spans="1:2" s="23" customFormat="1">
      <c r="A9" s="26" t="s">
        <v>196</v>
      </c>
      <c r="B9" s="58">
        <f>B16</f>
        <v>10535068.799999999</v>
      </c>
    </row>
    <row r="10" spans="1:2" s="23" customFormat="1">
      <c r="A10" s="27" t="s">
        <v>150</v>
      </c>
      <c r="B10" s="58"/>
    </row>
    <row r="11" spans="1:2" s="23" customFormat="1">
      <c r="A11" s="59" t="s">
        <v>173</v>
      </c>
      <c r="B11" s="58">
        <v>0</v>
      </c>
    </row>
    <row r="12" spans="1:2" s="23" customFormat="1">
      <c r="A12" s="59" t="s">
        <v>172</v>
      </c>
      <c r="B12" s="58">
        <v>0</v>
      </c>
    </row>
    <row r="13" spans="1:2" s="23" customFormat="1">
      <c r="A13" s="59" t="s">
        <v>152</v>
      </c>
      <c r="B13" s="58">
        <v>0</v>
      </c>
    </row>
    <row r="14" spans="1:2" s="23" customFormat="1">
      <c r="A14" s="59" t="s">
        <v>48</v>
      </c>
      <c r="B14" s="58" t="s">
        <v>244</v>
      </c>
    </row>
    <row r="15" spans="1:2" s="23" customFormat="1">
      <c r="A15" s="27" t="s">
        <v>153</v>
      </c>
      <c r="B15" s="58"/>
    </row>
    <row r="16" spans="1:2" s="23" customFormat="1">
      <c r="A16" s="59" t="s">
        <v>175</v>
      </c>
      <c r="B16" s="58">
        <f>B18*B17</f>
        <v>10535068.799999999</v>
      </c>
    </row>
    <row r="17" spans="1:2" s="23" customFormat="1" ht="30">
      <c r="A17" s="59" t="s">
        <v>154</v>
      </c>
      <c r="B17" s="58">
        <v>2172</v>
      </c>
    </row>
    <row r="18" spans="1:2" s="23" customFormat="1">
      <c r="A18" s="59" t="s">
        <v>155</v>
      </c>
      <c r="B18" s="58">
        <v>4850.3999999999996</v>
      </c>
    </row>
    <row r="19" spans="1:2" s="23" customFormat="1">
      <c r="A19" s="59" t="s">
        <v>48</v>
      </c>
      <c r="B19" s="58" t="s">
        <v>233</v>
      </c>
    </row>
    <row r="20" spans="1:2" s="23" customFormat="1">
      <c r="A20" s="28" t="s">
        <v>156</v>
      </c>
      <c r="B20" s="58"/>
    </row>
    <row r="21" spans="1:2" s="23" customFormat="1" ht="30">
      <c r="A21" s="59" t="s">
        <v>174</v>
      </c>
      <c r="B21" s="58">
        <v>0</v>
      </c>
    </row>
    <row r="22" spans="1:2" s="23" customFormat="1">
      <c r="A22" s="59" t="s">
        <v>176</v>
      </c>
      <c r="B22" s="58">
        <v>0</v>
      </c>
    </row>
    <row r="23" spans="1:2" s="23" customFormat="1">
      <c r="A23" s="59" t="s">
        <v>155</v>
      </c>
      <c r="B23" s="58">
        <v>0</v>
      </c>
    </row>
    <row r="24" spans="1:2" s="23" customFormat="1">
      <c r="A24" s="59" t="s">
        <v>48</v>
      </c>
      <c r="B24" s="58" t="s">
        <v>244</v>
      </c>
    </row>
    <row r="25" spans="1:2" s="23" customFormat="1">
      <c r="A25" s="28" t="s">
        <v>158</v>
      </c>
      <c r="B25" s="58"/>
    </row>
    <row r="26" spans="1:2" s="23" customFormat="1" ht="30">
      <c r="A26" s="59" t="s">
        <v>177</v>
      </c>
      <c r="B26" s="58">
        <v>0</v>
      </c>
    </row>
    <row r="27" spans="1:2" s="23" customFormat="1">
      <c r="A27" s="59" t="s">
        <v>157</v>
      </c>
      <c r="B27" s="58">
        <v>0</v>
      </c>
    </row>
    <row r="28" spans="1:2" s="23" customFormat="1">
      <c r="A28" s="59" t="s">
        <v>155</v>
      </c>
      <c r="B28" s="58">
        <v>0</v>
      </c>
    </row>
    <row r="29" spans="1:2" s="23" customFormat="1">
      <c r="A29" s="59" t="s">
        <v>48</v>
      </c>
      <c r="B29" s="58" t="s">
        <v>244</v>
      </c>
    </row>
    <row r="30" spans="1:2" s="23" customFormat="1">
      <c r="A30" s="27" t="s">
        <v>159</v>
      </c>
      <c r="B30" s="58"/>
    </row>
    <row r="31" spans="1:2" s="23" customFormat="1">
      <c r="A31" s="59" t="s">
        <v>178</v>
      </c>
      <c r="B31" s="58">
        <v>0</v>
      </c>
    </row>
    <row r="32" spans="1:2" s="23" customFormat="1">
      <c r="A32" s="59" t="s">
        <v>157</v>
      </c>
      <c r="B32" s="58">
        <v>0</v>
      </c>
    </row>
    <row r="33" spans="1:2" s="23" customFormat="1">
      <c r="A33" s="59" t="s">
        <v>160</v>
      </c>
      <c r="B33" s="58">
        <v>0</v>
      </c>
    </row>
    <row r="34" spans="1:2" s="23" customFormat="1">
      <c r="A34" s="59" t="s">
        <v>48</v>
      </c>
      <c r="B34" s="58" t="s">
        <v>244</v>
      </c>
    </row>
    <row r="35" spans="1:2" s="23" customFormat="1">
      <c r="A35" s="27" t="s">
        <v>161</v>
      </c>
      <c r="B35" s="58"/>
    </row>
    <row r="36" spans="1:2" s="23" customFormat="1">
      <c r="A36" s="59" t="s">
        <v>179</v>
      </c>
      <c r="B36" s="58">
        <v>0</v>
      </c>
    </row>
    <row r="37" spans="1:2" s="23" customFormat="1">
      <c r="A37" s="59" t="s">
        <v>151</v>
      </c>
      <c r="B37" s="58">
        <v>0</v>
      </c>
    </row>
    <row r="38" spans="1:2" s="23" customFormat="1">
      <c r="A38" s="59" t="s">
        <v>180</v>
      </c>
      <c r="B38" s="58">
        <v>0</v>
      </c>
    </row>
    <row r="39" spans="1:2" s="23" customFormat="1">
      <c r="A39" s="59" t="s">
        <v>48</v>
      </c>
      <c r="B39" s="58" t="s">
        <v>244</v>
      </c>
    </row>
    <row r="40" spans="1:2" s="23" customFormat="1">
      <c r="A40" s="27" t="s">
        <v>162</v>
      </c>
      <c r="B40" s="58"/>
    </row>
    <row r="41" spans="1:2" s="23" customFormat="1">
      <c r="A41" s="59" t="s">
        <v>181</v>
      </c>
      <c r="B41" s="58">
        <v>0</v>
      </c>
    </row>
    <row r="42" spans="1:2" s="23" customFormat="1">
      <c r="A42" s="59" t="s">
        <v>151</v>
      </c>
      <c r="B42" s="58">
        <v>0</v>
      </c>
    </row>
    <row r="43" spans="1:2" s="23" customFormat="1">
      <c r="A43" s="59" t="s">
        <v>180</v>
      </c>
      <c r="B43" s="58">
        <v>0</v>
      </c>
    </row>
    <row r="44" spans="1:2" s="23" customFormat="1">
      <c r="A44" s="59" t="s">
        <v>48</v>
      </c>
      <c r="B44" s="58" t="s">
        <v>244</v>
      </c>
    </row>
    <row r="45" spans="1:2" s="23" customFormat="1">
      <c r="A45" s="27" t="s">
        <v>163</v>
      </c>
      <c r="B45" s="58"/>
    </row>
    <row r="46" spans="1:2" s="23" customFormat="1">
      <c r="A46" s="59" t="s">
        <v>183</v>
      </c>
      <c r="B46" s="58">
        <v>0</v>
      </c>
    </row>
    <row r="47" spans="1:2" s="23" customFormat="1">
      <c r="A47" s="59" t="s">
        <v>151</v>
      </c>
      <c r="B47" s="58">
        <v>0</v>
      </c>
    </row>
    <row r="48" spans="1:2" s="23" customFormat="1">
      <c r="A48" s="59" t="s">
        <v>180</v>
      </c>
      <c r="B48" s="58">
        <v>0</v>
      </c>
    </row>
    <row r="49" spans="1:2" s="23" customFormat="1">
      <c r="A49" s="59" t="s">
        <v>48</v>
      </c>
      <c r="B49" s="58" t="s">
        <v>244</v>
      </c>
    </row>
    <row r="50" spans="1:2" s="23" customFormat="1">
      <c r="A50" s="27" t="s">
        <v>164</v>
      </c>
      <c r="B50" s="58"/>
    </row>
    <row r="51" spans="1:2" s="23" customFormat="1">
      <c r="A51" s="59" t="s">
        <v>184</v>
      </c>
      <c r="B51" s="58">
        <v>0</v>
      </c>
    </row>
    <row r="52" spans="1:2" s="23" customFormat="1">
      <c r="A52" s="59" t="s">
        <v>151</v>
      </c>
      <c r="B52" s="58">
        <v>0</v>
      </c>
    </row>
    <row r="53" spans="1:2" s="23" customFormat="1">
      <c r="A53" s="59" t="s">
        <v>180</v>
      </c>
      <c r="B53" s="58">
        <v>0</v>
      </c>
    </row>
    <row r="54" spans="1:2" s="23" customFormat="1">
      <c r="A54" s="59" t="s">
        <v>48</v>
      </c>
      <c r="B54" s="58" t="s">
        <v>244</v>
      </c>
    </row>
    <row r="55" spans="1:2" s="23" customFormat="1">
      <c r="A55" s="27" t="s">
        <v>165</v>
      </c>
      <c r="B55" s="58"/>
    </row>
    <row r="56" spans="1:2" s="23" customFormat="1">
      <c r="A56" s="59" t="s">
        <v>185</v>
      </c>
      <c r="B56" s="58">
        <v>0</v>
      </c>
    </row>
    <row r="57" spans="1:2" s="23" customFormat="1">
      <c r="A57" s="59" t="s">
        <v>151</v>
      </c>
      <c r="B57" s="58">
        <v>0</v>
      </c>
    </row>
    <row r="58" spans="1:2" s="23" customFormat="1">
      <c r="A58" s="59" t="s">
        <v>180</v>
      </c>
      <c r="B58" s="58">
        <v>0</v>
      </c>
    </row>
    <row r="59" spans="1:2" s="23" customFormat="1">
      <c r="A59" s="59" t="s">
        <v>48</v>
      </c>
      <c r="B59" s="58" t="s">
        <v>244</v>
      </c>
    </row>
    <row r="60" spans="1:2" s="23" customFormat="1">
      <c r="A60" s="27" t="s">
        <v>166</v>
      </c>
      <c r="B60" s="58"/>
    </row>
    <row r="61" spans="1:2" s="23" customFormat="1">
      <c r="A61" s="59" t="s">
        <v>186</v>
      </c>
      <c r="B61" s="58">
        <v>0</v>
      </c>
    </row>
    <row r="62" spans="1:2" s="23" customFormat="1">
      <c r="A62" s="59" t="s">
        <v>151</v>
      </c>
      <c r="B62" s="58">
        <v>0</v>
      </c>
    </row>
    <row r="63" spans="1:2" s="23" customFormat="1">
      <c r="A63" s="59" t="s">
        <v>180</v>
      </c>
      <c r="B63" s="58">
        <v>0</v>
      </c>
    </row>
    <row r="64" spans="1:2" s="23" customFormat="1">
      <c r="A64" s="59" t="s">
        <v>48</v>
      </c>
      <c r="B64" s="58" t="s">
        <v>244</v>
      </c>
    </row>
    <row r="65" spans="1:2" s="23" customFormat="1">
      <c r="A65" s="27" t="s">
        <v>167</v>
      </c>
      <c r="B65" s="58"/>
    </row>
    <row r="66" spans="1:2" s="23" customFormat="1">
      <c r="A66" s="59" t="s">
        <v>187</v>
      </c>
      <c r="B66" s="58">
        <v>0</v>
      </c>
    </row>
    <row r="67" spans="1:2" s="23" customFormat="1">
      <c r="A67" s="59" t="s">
        <v>151</v>
      </c>
      <c r="B67" s="58">
        <v>0</v>
      </c>
    </row>
    <row r="68" spans="1:2" s="23" customFormat="1">
      <c r="A68" s="59" t="s">
        <v>180</v>
      </c>
      <c r="B68" s="58">
        <v>0</v>
      </c>
    </row>
    <row r="69" spans="1:2" s="23" customFormat="1">
      <c r="A69" s="59" t="s">
        <v>48</v>
      </c>
      <c r="B69" s="58" t="s">
        <v>244</v>
      </c>
    </row>
    <row r="70" spans="1:2" s="23" customFormat="1">
      <c r="A70" s="27" t="s">
        <v>168</v>
      </c>
      <c r="B70" s="58"/>
    </row>
    <row r="71" spans="1:2" s="23" customFormat="1">
      <c r="A71" s="59" t="s">
        <v>188</v>
      </c>
      <c r="B71" s="58">
        <v>0</v>
      </c>
    </row>
    <row r="72" spans="1:2" s="23" customFormat="1">
      <c r="A72" s="59" t="s">
        <v>151</v>
      </c>
      <c r="B72" s="58">
        <v>0</v>
      </c>
    </row>
    <row r="73" spans="1:2" s="23" customFormat="1">
      <c r="A73" s="59" t="s">
        <v>180</v>
      </c>
      <c r="B73" s="58">
        <v>0</v>
      </c>
    </row>
    <row r="74" spans="1:2" s="23" customFormat="1">
      <c r="A74" s="59" t="s">
        <v>48</v>
      </c>
      <c r="B74" s="58" t="s">
        <v>244</v>
      </c>
    </row>
    <row r="75" spans="1:2" s="23" customFormat="1">
      <c r="A75" s="27" t="s">
        <v>169</v>
      </c>
      <c r="B75" s="58"/>
    </row>
    <row r="76" spans="1:2" s="23" customFormat="1">
      <c r="A76" s="59" t="s">
        <v>189</v>
      </c>
      <c r="B76" s="58">
        <v>0</v>
      </c>
    </row>
    <row r="77" spans="1:2" s="23" customFormat="1">
      <c r="A77" s="59" t="s">
        <v>151</v>
      </c>
      <c r="B77" s="58">
        <v>0</v>
      </c>
    </row>
    <row r="78" spans="1:2" s="23" customFormat="1">
      <c r="A78" s="59" t="s">
        <v>180</v>
      </c>
      <c r="B78" s="58">
        <v>0</v>
      </c>
    </row>
    <row r="79" spans="1:2" s="23" customFormat="1">
      <c r="A79" s="59" t="s">
        <v>48</v>
      </c>
      <c r="B79" s="58" t="s">
        <v>244</v>
      </c>
    </row>
    <row r="80" spans="1:2">
      <c r="A80" s="27" t="s">
        <v>170</v>
      </c>
      <c r="B80" s="60"/>
    </row>
    <row r="81" spans="1:2">
      <c r="A81" s="59" t="s">
        <v>182</v>
      </c>
      <c r="B81" s="60">
        <v>0</v>
      </c>
    </row>
    <row r="82" spans="1:2">
      <c r="A82" s="59" t="s">
        <v>48</v>
      </c>
      <c r="B82" s="60">
        <v>0</v>
      </c>
    </row>
    <row r="83" spans="1:2">
      <c r="A83" s="59" t="s">
        <v>208</v>
      </c>
      <c r="B83" s="60">
        <v>0</v>
      </c>
    </row>
    <row r="84" spans="1:2">
      <c r="A84" s="59" t="s">
        <v>171</v>
      </c>
      <c r="B84" s="40">
        <v>0</v>
      </c>
    </row>
    <row r="85" spans="1:2">
      <c r="A85" s="27" t="s">
        <v>190</v>
      </c>
      <c r="B85" s="60"/>
    </row>
    <row r="86" spans="1:2" s="23" customFormat="1">
      <c r="A86" s="59" t="s">
        <v>192</v>
      </c>
      <c r="B86" s="58">
        <v>0</v>
      </c>
    </row>
    <row r="87" spans="1:2" s="23" customFormat="1">
      <c r="A87" s="59" t="s">
        <v>151</v>
      </c>
      <c r="B87" s="58">
        <v>0</v>
      </c>
    </row>
    <row r="88" spans="1:2" s="23" customFormat="1">
      <c r="A88" s="59" t="s">
        <v>180</v>
      </c>
      <c r="B88" s="58">
        <v>0</v>
      </c>
    </row>
    <row r="89" spans="1:2" s="23" customFormat="1">
      <c r="A89" s="59" t="s">
        <v>48</v>
      </c>
      <c r="B89" s="58" t="s">
        <v>244</v>
      </c>
    </row>
    <row r="90" spans="1:2">
      <c r="A90" s="24" t="s">
        <v>191</v>
      </c>
    </row>
  </sheetData>
  <mergeCells count="1">
    <mergeCell ref="A1:B1"/>
  </mergeCells>
  <phoneticPr fontId="0" type="noConversion"/>
  <pageMargins left="0.97" right="0.31496062992125984" top="0.15748031496062992" bottom="0.15748031496062992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B16"/>
  <sheetViews>
    <sheetView workbookViewId="0">
      <selection activeCell="A16" sqref="A16:B16"/>
    </sheetView>
  </sheetViews>
  <sheetFormatPr defaultRowHeight="15"/>
  <cols>
    <col min="1" max="1" width="59.140625" customWidth="1"/>
    <col min="2" max="2" width="57" customWidth="1"/>
  </cols>
  <sheetData>
    <row r="2" spans="1:2">
      <c r="A2" s="117" t="s">
        <v>239</v>
      </c>
      <c r="B2" s="115"/>
    </row>
    <row r="3" spans="1:2" ht="57.75" customHeight="1">
      <c r="A3" s="115"/>
      <c r="B3" s="115"/>
    </row>
    <row r="4" spans="1:2">
      <c r="A4" s="6" t="s">
        <v>0</v>
      </c>
      <c r="B4" s="34" t="str">
        <f>Т2.1!B2</f>
        <v>ООО «Газпром трансгаз Томск» (котельная пос.Зональная Станция)</v>
      </c>
    </row>
    <row r="5" spans="1:2">
      <c r="A5" s="6" t="s">
        <v>30</v>
      </c>
      <c r="B5" s="34">
        <f>Т2.1!B3</f>
        <v>7017005289</v>
      </c>
    </row>
    <row r="6" spans="1:2">
      <c r="A6" s="6" t="s">
        <v>31</v>
      </c>
      <c r="B6" s="34">
        <f>Т2.1!B4</f>
        <v>997250001</v>
      </c>
    </row>
    <row r="7" spans="1:2">
      <c r="A7" s="6" t="s">
        <v>89</v>
      </c>
      <c r="B7" s="34" t="str">
        <f>Т2.1!B5</f>
        <v>г. Томск, пр. Фрунзе, 9</v>
      </c>
    </row>
    <row r="9" spans="1:2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45" t="s">
        <v>12</v>
      </c>
      <c r="B11" s="13">
        <v>0</v>
      </c>
    </row>
    <row r="12" spans="1:2" ht="30">
      <c r="A12" s="45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112" t="s">
        <v>140</v>
      </c>
      <c r="B16" s="112"/>
    </row>
  </sheetData>
  <mergeCells count="2">
    <mergeCell ref="A2:B3"/>
    <mergeCell ref="A16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N108"/>
  <sheetViews>
    <sheetView topLeftCell="A42" workbookViewId="0">
      <selection activeCell="A64" sqref="A64:C64"/>
    </sheetView>
  </sheetViews>
  <sheetFormatPr defaultRowHeight="15"/>
  <cols>
    <col min="1" max="1" width="49.28515625" customWidth="1"/>
    <col min="2" max="2" width="32.5703125" customWidth="1"/>
    <col min="3" max="3" width="25.42578125" customWidth="1"/>
    <col min="4" max="4" width="19.7109375" customWidth="1"/>
  </cols>
  <sheetData>
    <row r="1" spans="1:3" ht="17.25">
      <c r="A1" s="32" t="s">
        <v>224</v>
      </c>
    </row>
    <row r="2" spans="1:3">
      <c r="A2" s="121" t="s">
        <v>0</v>
      </c>
      <c r="B2" s="98" t="str">
        <f>Т3!B4</f>
        <v>ООО «Газпром трансгаз Томск» (котельная пос.Зональная Станция)</v>
      </c>
      <c r="C2" s="98"/>
    </row>
    <row r="3" spans="1:3">
      <c r="A3" s="121"/>
      <c r="B3" s="98"/>
      <c r="C3" s="98"/>
    </row>
    <row r="4" spans="1:3">
      <c r="A4" s="46" t="s">
        <v>30</v>
      </c>
      <c r="B4" s="98">
        <f>Т3!B5</f>
        <v>7017005289</v>
      </c>
      <c r="C4" s="98"/>
    </row>
    <row r="5" spans="1:3">
      <c r="A5" s="46" t="s">
        <v>31</v>
      </c>
      <c r="B5" s="98">
        <f>Т3!B6</f>
        <v>997250001</v>
      </c>
      <c r="C5" s="98"/>
    </row>
    <row r="6" spans="1:3">
      <c r="A6" s="46" t="s">
        <v>89</v>
      </c>
      <c r="B6" s="98" t="str">
        <f>Т3!B7</f>
        <v>г. Томск, пр. Фрунзе, 9</v>
      </c>
      <c r="C6" s="98"/>
    </row>
    <row r="7" spans="1:3" ht="14.25" hidden="1" customHeight="1" thickBot="1">
      <c r="A7" s="47" t="s">
        <v>61</v>
      </c>
      <c r="B7" s="98"/>
      <c r="C7" s="98"/>
    </row>
    <row r="8" spans="1:3" ht="36.75" hidden="1" customHeight="1">
      <c r="A8" s="119"/>
      <c r="B8" s="120"/>
      <c r="C8" s="120"/>
    </row>
    <row r="9" spans="1:3" ht="14.25" hidden="1" customHeight="1">
      <c r="A9" s="48"/>
      <c r="B9" s="48"/>
      <c r="C9" s="48"/>
    </row>
    <row r="10" spans="1:3" ht="42.75" customHeight="1">
      <c r="A10" s="15" t="s">
        <v>132</v>
      </c>
      <c r="B10" s="106" t="s">
        <v>248</v>
      </c>
      <c r="C10" s="106"/>
    </row>
    <row r="11" spans="1:3" ht="48" customHeight="1">
      <c r="A11" s="15" t="s">
        <v>133</v>
      </c>
      <c r="B11" s="106" t="s">
        <v>244</v>
      </c>
      <c r="C11" s="106"/>
    </row>
    <row r="12" spans="1:3" ht="47.25" customHeight="1">
      <c r="A12" s="16" t="s">
        <v>134</v>
      </c>
      <c r="B12" s="106" t="s">
        <v>244</v>
      </c>
      <c r="C12" s="106"/>
    </row>
    <row r="13" spans="1:3" ht="24.75" customHeight="1">
      <c r="A13" s="118" t="s">
        <v>135</v>
      </c>
      <c r="B13" s="118"/>
      <c r="C13" s="118"/>
    </row>
    <row r="14" spans="1:3" hidden="1"/>
    <row r="15" spans="1:3" ht="30">
      <c r="A15" s="49" t="s">
        <v>143</v>
      </c>
      <c r="B15" s="41" t="s">
        <v>240</v>
      </c>
      <c r="C15" s="41" t="s">
        <v>62</v>
      </c>
    </row>
    <row r="16" spans="1:3">
      <c r="A16" s="14" t="s">
        <v>103</v>
      </c>
      <c r="B16" s="40">
        <v>0</v>
      </c>
      <c r="C16" s="40" t="s">
        <v>244</v>
      </c>
    </row>
    <row r="17" spans="1:4">
      <c r="A17" s="14" t="s">
        <v>104</v>
      </c>
      <c r="B17" s="40">
        <v>0</v>
      </c>
      <c r="C17" s="40" t="s">
        <v>244</v>
      </c>
    </row>
    <row r="18" spans="1:4">
      <c r="A18" s="14" t="s">
        <v>105</v>
      </c>
      <c r="B18" s="40">
        <v>0</v>
      </c>
      <c r="C18" s="40" t="s">
        <v>244</v>
      </c>
    </row>
    <row r="19" spans="1:4">
      <c r="A19" s="14" t="s">
        <v>106</v>
      </c>
      <c r="B19" s="40">
        <v>0</v>
      </c>
      <c r="C19" s="40" t="s">
        <v>244</v>
      </c>
    </row>
    <row r="20" spans="1:4" ht="18">
      <c r="A20" s="124" t="s">
        <v>226</v>
      </c>
      <c r="B20" s="124"/>
      <c r="C20" s="124"/>
      <c r="D20" s="124"/>
    </row>
    <row r="21" spans="1:4" ht="3" customHeight="1">
      <c r="A21" s="29"/>
      <c r="B21" s="29"/>
    </row>
    <row r="22" spans="1:4" ht="46.5" hidden="1" customHeight="1" thickBot="1">
      <c r="A22" s="33"/>
      <c r="B22" s="125"/>
      <c r="C22" s="125"/>
      <c r="D22" s="125"/>
    </row>
    <row r="23" spans="1:4" ht="35.25" hidden="1" customHeight="1" thickBot="1">
      <c r="A23" s="33"/>
      <c r="B23" s="125"/>
      <c r="C23" s="125"/>
      <c r="D23" s="125"/>
    </row>
    <row r="24" spans="1:4" ht="15.75" hidden="1" thickBot="1">
      <c r="A24" s="33"/>
      <c r="B24" s="125"/>
      <c r="C24" s="125"/>
      <c r="D24" s="125"/>
    </row>
    <row r="25" spans="1:4" ht="15.75" hidden="1" thickBot="1">
      <c r="A25" s="33"/>
      <c r="B25" s="125"/>
      <c r="C25" s="125"/>
      <c r="D25" s="125"/>
    </row>
    <row r="26" spans="1:4" ht="15.75" hidden="1" thickBot="1">
      <c r="A26" s="3"/>
      <c r="B26" s="3"/>
      <c r="C26" s="3"/>
      <c r="D26" s="3"/>
    </row>
    <row r="27" spans="1:4">
      <c r="A27" s="122" t="s">
        <v>225</v>
      </c>
      <c r="B27" s="122" t="s">
        <v>198</v>
      </c>
      <c r="C27" s="122" t="s">
        <v>109</v>
      </c>
      <c r="D27" s="122" t="s">
        <v>204</v>
      </c>
    </row>
    <row r="28" spans="1:4" ht="21.75" customHeight="1">
      <c r="A28" s="122"/>
      <c r="B28" s="122"/>
      <c r="C28" s="122"/>
      <c r="D28" s="122"/>
    </row>
    <row r="29" spans="1:4" ht="27.75" customHeight="1">
      <c r="A29" s="123" t="s">
        <v>227</v>
      </c>
      <c r="B29" s="123"/>
      <c r="C29" s="123"/>
      <c r="D29" s="123"/>
    </row>
    <row r="30" spans="1:4">
      <c r="A30" s="50" t="s">
        <v>205</v>
      </c>
      <c r="B30" s="51">
        <v>0</v>
      </c>
      <c r="C30" s="51">
        <v>0</v>
      </c>
      <c r="D30" s="51">
        <v>0</v>
      </c>
    </row>
    <row r="31" spans="1:4" ht="24">
      <c r="A31" s="50" t="s">
        <v>71</v>
      </c>
      <c r="B31" s="52">
        <v>0</v>
      </c>
      <c r="C31" s="36">
        <v>0</v>
      </c>
      <c r="D31" s="40">
        <v>0</v>
      </c>
    </row>
    <row r="32" spans="1:4" ht="24">
      <c r="A32" s="50" t="s">
        <v>72</v>
      </c>
      <c r="B32" s="52">
        <v>0</v>
      </c>
      <c r="C32" s="37">
        <v>0</v>
      </c>
      <c r="D32" s="40">
        <v>0</v>
      </c>
    </row>
    <row r="33" spans="1:12">
      <c r="A33" s="53" t="s">
        <v>73</v>
      </c>
      <c r="B33" s="52">
        <v>0</v>
      </c>
      <c r="C33" s="37">
        <v>0</v>
      </c>
      <c r="D33" s="40">
        <v>0</v>
      </c>
    </row>
    <row r="34" spans="1:12">
      <c r="A34" s="53" t="s">
        <v>74</v>
      </c>
      <c r="B34" s="52">
        <v>0</v>
      </c>
      <c r="C34" s="38">
        <v>0</v>
      </c>
      <c r="D34" s="40">
        <v>0</v>
      </c>
    </row>
    <row r="35" spans="1:12" ht="24">
      <c r="A35" s="50" t="s">
        <v>77</v>
      </c>
      <c r="B35" s="52">
        <v>0</v>
      </c>
      <c r="C35" s="36">
        <v>0</v>
      </c>
      <c r="D35" s="40">
        <v>0</v>
      </c>
    </row>
    <row r="36" spans="1:12">
      <c r="A36" s="54" t="s">
        <v>75</v>
      </c>
      <c r="B36" s="52">
        <v>0</v>
      </c>
      <c r="C36" s="37">
        <v>0</v>
      </c>
      <c r="D36" s="40">
        <v>0</v>
      </c>
    </row>
    <row r="37" spans="1:12" ht="24">
      <c r="A37" s="54" t="s">
        <v>76</v>
      </c>
      <c r="B37" s="52">
        <v>0</v>
      </c>
      <c r="C37" s="36">
        <v>0</v>
      </c>
      <c r="D37" s="40">
        <v>0</v>
      </c>
    </row>
    <row r="38" spans="1:12">
      <c r="A38" s="50" t="s">
        <v>78</v>
      </c>
      <c r="B38" s="52">
        <v>0</v>
      </c>
      <c r="C38" s="36">
        <v>0</v>
      </c>
      <c r="D38" s="40">
        <v>0</v>
      </c>
    </row>
    <row r="39" spans="1:12" ht="24">
      <c r="A39" s="50" t="s">
        <v>79</v>
      </c>
      <c r="B39" s="52">
        <v>0</v>
      </c>
      <c r="C39" s="37">
        <v>0</v>
      </c>
      <c r="D39" s="40">
        <v>0</v>
      </c>
    </row>
    <row r="40" spans="1:12" ht="24">
      <c r="A40" s="50" t="s">
        <v>202</v>
      </c>
      <c r="B40" s="52">
        <v>0</v>
      </c>
      <c r="C40" s="37">
        <v>0</v>
      </c>
      <c r="D40" s="40">
        <v>0</v>
      </c>
    </row>
    <row r="41" spans="1:12">
      <c r="A41" s="50" t="s">
        <v>209</v>
      </c>
      <c r="B41" s="52">
        <v>0</v>
      </c>
      <c r="C41" s="37">
        <v>0</v>
      </c>
      <c r="D41" s="40">
        <v>0</v>
      </c>
    </row>
    <row r="42" spans="1:12" ht="24">
      <c r="A42" s="50" t="s">
        <v>199</v>
      </c>
      <c r="B42" s="52">
        <v>0</v>
      </c>
      <c r="C42" s="37">
        <v>0</v>
      </c>
      <c r="D42" s="40">
        <v>0</v>
      </c>
    </row>
    <row r="43" spans="1:12" ht="24">
      <c r="A43" s="50" t="s">
        <v>200</v>
      </c>
      <c r="B43" s="52">
        <v>0</v>
      </c>
      <c r="C43" s="37">
        <v>0</v>
      </c>
      <c r="D43" s="40">
        <v>0</v>
      </c>
    </row>
    <row r="44" spans="1:12">
      <c r="A44" s="50" t="s">
        <v>203</v>
      </c>
      <c r="B44" s="52">
        <v>0</v>
      </c>
      <c r="C44" s="37">
        <v>0</v>
      </c>
      <c r="D44" s="40">
        <v>0</v>
      </c>
    </row>
    <row r="45" spans="1:12">
      <c r="A45" s="50" t="s">
        <v>201</v>
      </c>
      <c r="B45" s="52">
        <v>0</v>
      </c>
      <c r="C45" s="37">
        <v>0</v>
      </c>
      <c r="D45" s="40">
        <v>0</v>
      </c>
    </row>
    <row r="46" spans="1:12" ht="24">
      <c r="A46" s="50" t="s">
        <v>207</v>
      </c>
      <c r="B46" s="52">
        <v>0</v>
      </c>
      <c r="C46" s="37">
        <v>0</v>
      </c>
      <c r="D46" s="40">
        <v>0</v>
      </c>
    </row>
    <row r="47" spans="1:12" ht="24">
      <c r="A47" s="55" t="s">
        <v>206</v>
      </c>
      <c r="B47" s="52">
        <v>0</v>
      </c>
      <c r="C47" s="37">
        <v>0</v>
      </c>
      <c r="D47" s="40">
        <v>0</v>
      </c>
    </row>
    <row r="48" spans="1:12">
      <c r="A48" s="128" t="s">
        <v>241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4" hidden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4" hidden="1">
      <c r="A50" s="33"/>
      <c r="B50" s="130"/>
      <c r="C50" s="130"/>
      <c r="D50" s="130"/>
      <c r="E50" s="130"/>
      <c r="F50" s="130"/>
      <c r="G50" s="130"/>
      <c r="H50" s="130"/>
    </row>
    <row r="51" spans="1:14" hidden="1">
      <c r="A51" s="33"/>
      <c r="B51" s="130"/>
      <c r="C51" s="130"/>
      <c r="D51" s="130"/>
      <c r="E51" s="130"/>
      <c r="F51" s="130"/>
      <c r="G51" s="130"/>
      <c r="H51" s="130"/>
    </row>
    <row r="52" spans="1:14" hidden="1">
      <c r="A52" s="33"/>
      <c r="B52" s="130"/>
      <c r="C52" s="130"/>
      <c r="D52" s="130"/>
      <c r="E52" s="130"/>
      <c r="F52" s="130"/>
      <c r="G52" s="130"/>
      <c r="H52" s="130"/>
    </row>
    <row r="53" spans="1:14" hidden="1">
      <c r="A53" s="33"/>
      <c r="B53" s="130"/>
      <c r="C53" s="130"/>
      <c r="D53" s="130"/>
      <c r="E53" s="130"/>
      <c r="F53" s="130"/>
      <c r="G53" s="130"/>
      <c r="H53" s="130"/>
    </row>
    <row r="54" spans="1:14" hidden="1">
      <c r="M54" s="136" t="s">
        <v>108</v>
      </c>
      <c r="N54" s="136"/>
    </row>
    <row r="55" spans="1:14">
      <c r="A55" s="134" t="s">
        <v>64</v>
      </c>
      <c r="B55" s="134" t="s">
        <v>242</v>
      </c>
      <c r="C55" s="135" t="s">
        <v>243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4" t="s">
        <v>62</v>
      </c>
      <c r="N55" s="134"/>
    </row>
    <row r="56" spans="1:14">
      <c r="A56" s="134"/>
      <c r="B56" s="134"/>
      <c r="C56" s="135" t="s">
        <v>69</v>
      </c>
      <c r="D56" s="135"/>
      <c r="E56" s="135"/>
      <c r="F56" s="135"/>
      <c r="G56" s="135"/>
      <c r="H56" s="135" t="s">
        <v>70</v>
      </c>
      <c r="I56" s="135"/>
      <c r="J56" s="135"/>
      <c r="K56" s="135"/>
      <c r="L56" s="135"/>
      <c r="M56" s="134"/>
      <c r="N56" s="134"/>
    </row>
    <row r="57" spans="1:14">
      <c r="A57" s="134"/>
      <c r="B57" s="134"/>
      <c r="C57" s="42" t="s">
        <v>63</v>
      </c>
      <c r="D57" s="42" t="s">
        <v>65</v>
      </c>
      <c r="E57" s="42" t="s">
        <v>66</v>
      </c>
      <c r="F57" s="42" t="s">
        <v>67</v>
      </c>
      <c r="G57" s="42" t="s">
        <v>68</v>
      </c>
      <c r="H57" s="42" t="s">
        <v>63</v>
      </c>
      <c r="I57" s="42" t="s">
        <v>65</v>
      </c>
      <c r="J57" s="42" t="s">
        <v>66</v>
      </c>
      <c r="K57" s="42" t="s">
        <v>67</v>
      </c>
      <c r="L57" s="42" t="s">
        <v>68</v>
      </c>
      <c r="M57" s="134"/>
      <c r="N57" s="134"/>
    </row>
    <row r="58" spans="1:14">
      <c r="A58" s="14" t="s">
        <v>63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106" t="s">
        <v>244</v>
      </c>
      <c r="N58" s="106"/>
    </row>
    <row r="59" spans="1:14">
      <c r="A59" s="14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106" t="s">
        <v>244</v>
      </c>
      <c r="N59" s="106"/>
    </row>
    <row r="60" spans="1:14">
      <c r="A60" s="14" t="s">
        <v>107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106" t="s">
        <v>244</v>
      </c>
      <c r="N60" s="106"/>
    </row>
    <row r="61" spans="1:14">
      <c r="A61" s="14" t="s">
        <v>106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106" t="s">
        <v>244</v>
      </c>
      <c r="N61" s="106"/>
    </row>
    <row r="63" spans="1:14" ht="51.75" customHeight="1">
      <c r="A63" s="131" t="s">
        <v>197</v>
      </c>
      <c r="B63" s="131"/>
      <c r="C63" s="131"/>
      <c r="D63" s="3"/>
    </row>
    <row r="64" spans="1:14" ht="34.5" customHeight="1">
      <c r="A64" s="131" t="s">
        <v>141</v>
      </c>
      <c r="B64" s="131"/>
      <c r="C64" s="131"/>
      <c r="D64" s="3"/>
    </row>
    <row r="65" spans="1:4" ht="18" customHeight="1">
      <c r="A65" s="131" t="s">
        <v>142</v>
      </c>
      <c r="B65" s="131"/>
      <c r="C65" s="131"/>
      <c r="D65" s="3"/>
    </row>
    <row r="66" spans="1:4" ht="108.75" customHeight="1">
      <c r="A66" s="132" t="s">
        <v>228</v>
      </c>
      <c r="B66" s="132"/>
      <c r="C66" s="133"/>
      <c r="D66" s="133"/>
    </row>
    <row r="105" spans="1:4" ht="51" customHeight="1">
      <c r="A105" s="112" t="s">
        <v>197</v>
      </c>
      <c r="B105" s="112"/>
      <c r="C105" s="112"/>
    </row>
    <row r="106" spans="1:4" ht="42.75" customHeight="1">
      <c r="A106" s="112" t="s">
        <v>141</v>
      </c>
      <c r="B106" s="112"/>
      <c r="C106" s="112"/>
    </row>
    <row r="107" spans="1:4" ht="22.5" customHeight="1">
      <c r="A107" s="112" t="s">
        <v>142</v>
      </c>
      <c r="B107" s="112"/>
      <c r="C107" s="112"/>
    </row>
    <row r="108" spans="1:4" ht="115.5" customHeight="1">
      <c r="A108" s="126" t="s">
        <v>228</v>
      </c>
      <c r="B108" s="126"/>
      <c r="C108" s="127"/>
      <c r="D108" s="127"/>
    </row>
  </sheetData>
  <mergeCells count="45">
    <mergeCell ref="M60:N60"/>
    <mergeCell ref="M61:N61"/>
    <mergeCell ref="M54:N54"/>
    <mergeCell ref="M55:N57"/>
    <mergeCell ref="C56:G56"/>
    <mergeCell ref="H56:L56"/>
    <mergeCell ref="M58:N58"/>
    <mergeCell ref="M59:N59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A105:C105"/>
    <mergeCell ref="A106:C106"/>
    <mergeCell ref="A107:C107"/>
    <mergeCell ref="A55:A57"/>
    <mergeCell ref="B55:B57"/>
    <mergeCell ref="C55:L55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2:A3"/>
    <mergeCell ref="B2:C3"/>
    <mergeCell ref="B4:C4"/>
    <mergeCell ref="B5:C5"/>
    <mergeCell ref="B6:C6"/>
    <mergeCell ref="B7:C7"/>
    <mergeCell ref="B12:C12"/>
    <mergeCell ref="A13:C13"/>
    <mergeCell ref="B10:C10"/>
    <mergeCell ref="B11:C11"/>
    <mergeCell ref="A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B20"/>
  <sheetViews>
    <sheetView workbookViewId="0">
      <selection activeCell="A19" sqref="A19:B19"/>
    </sheetView>
  </sheetViews>
  <sheetFormatPr defaultRowHeight="15"/>
  <cols>
    <col min="1" max="1" width="41.140625" customWidth="1"/>
    <col min="2" max="2" width="46.42578125" customWidth="1"/>
  </cols>
  <sheetData>
    <row r="2" spans="1:2">
      <c r="A2" s="109" t="s">
        <v>229</v>
      </c>
      <c r="B2" s="115"/>
    </row>
    <row r="3" spans="1:2" ht="56.25" customHeight="1">
      <c r="A3" s="115"/>
      <c r="B3" s="115"/>
    </row>
    <row r="5" spans="1:2">
      <c r="A5" s="6" t="s">
        <v>0</v>
      </c>
      <c r="B5" s="34" t="str">
        <f>Т3!B4</f>
        <v>ООО «Газпром трансгаз Томск» (котельная пос.Зональная Станция)</v>
      </c>
    </row>
    <row r="6" spans="1:2">
      <c r="A6" s="6" t="s">
        <v>30</v>
      </c>
      <c r="B6" s="34">
        <f>Т3!B5</f>
        <v>7017005289</v>
      </c>
    </row>
    <row r="7" spans="1:2">
      <c r="A7" s="6" t="s">
        <v>31</v>
      </c>
      <c r="B7" s="34">
        <f>Т3!B6</f>
        <v>997250001</v>
      </c>
    </row>
    <row r="8" spans="1:2">
      <c r="A8" s="6" t="s">
        <v>89</v>
      </c>
      <c r="B8" s="34" t="str">
        <f>Т3!B7</f>
        <v>г. Томск, пр. Фрунзе, 9</v>
      </c>
    </row>
    <row r="9" spans="1:2">
      <c r="A9" s="6" t="s">
        <v>94</v>
      </c>
      <c r="B9" s="43" t="s">
        <v>249</v>
      </c>
    </row>
    <row r="10" spans="1:2" ht="15" customHeight="1"/>
    <row r="11" spans="1:2" hidden="1"/>
    <row r="12" spans="1:2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235</v>
      </c>
    </row>
    <row r="19" spans="1:2">
      <c r="A19" s="112" t="s">
        <v>144</v>
      </c>
      <c r="B19" s="112"/>
    </row>
    <row r="20" spans="1:2" ht="66.75" customHeight="1">
      <c r="A20" s="112" t="s">
        <v>145</v>
      </c>
      <c r="B20" s="112"/>
    </row>
  </sheetData>
  <mergeCells count="3">
    <mergeCell ref="A20:B20"/>
    <mergeCell ref="A2:B3"/>
    <mergeCell ref="A19:B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Т1</vt:lpstr>
      <vt:lpstr>Т1.1.</vt:lpstr>
      <vt:lpstr>Т1.2</vt:lpstr>
      <vt:lpstr>Т1.3.</vt:lpstr>
      <vt:lpstr>Т2</vt:lpstr>
      <vt:lpstr>Т2.1</vt:lpstr>
      <vt:lpstr>Т3</vt:lpstr>
      <vt:lpstr>Т4 </vt:lpstr>
      <vt:lpstr>Т5 1 кв</vt:lpstr>
      <vt:lpstr>Т5 2 кв</vt:lpstr>
      <vt:lpstr>Т5 3 кв</vt:lpstr>
      <vt:lpstr>Т6</vt:lpstr>
      <vt:lpstr>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 </cp:lastModifiedBy>
  <cp:lastPrinted>2010-07-12T10:01:01Z</cp:lastPrinted>
  <dcterms:created xsi:type="dcterms:W3CDTF">2010-02-15T13:42:22Z</dcterms:created>
  <dcterms:modified xsi:type="dcterms:W3CDTF">2010-11-19T03:11:33Z</dcterms:modified>
</cp:coreProperties>
</file>