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refMode="R1C1"/>
</workbook>
</file>

<file path=xl/sharedStrings.xml><?xml version="1.0" encoding="utf-8"?>
<sst xmlns="http://schemas.openxmlformats.org/spreadsheetml/2006/main" count="533" uniqueCount="357">
  <si>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</si>
  <si>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</si>
  <si>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</si>
  <si>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</si>
  <si>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</si>
  <si>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</si>
  <si>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</si>
  <si>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</si>
  <si>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</si>
  <si>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</si>
  <si>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</si>
  <si>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</si>
  <si>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</si>
  <si>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</si>
  <si>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</si>
  <si>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</si>
  <si>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</si>
  <si>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</si>
  <si>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</si>
  <si>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</si>
  <si>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</si>
  <si>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</si>
  <si>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</si>
  <si>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</si>
  <si>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</si>
  <si>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</si>
  <si>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</si>
  <si>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</si>
  <si>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</si>
  <si>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</si>
  <si>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</si>
  <si>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</si>
  <si>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</si>
  <si>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</si>
  <si>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</si>
  <si>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</si>
  <si>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</si>
  <si>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</si>
  <si>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</si>
  <si>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</si>
  <si>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</si>
  <si>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</si>
  <si>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</si>
  <si>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</si>
  <si>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</si>
  <si>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</si>
  <si>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</si>
  <si>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</si>
  <si>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</si>
  <si>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</si>
  <si>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</si>
  <si>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</si>
  <si>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</si>
  <si>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</si>
  <si>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</si>
  <si>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</si>
  <si>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</si>
  <si>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</si>
  <si>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</si>
  <si>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</si>
  <si>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</si>
  <si>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</si>
  <si>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</si>
  <si>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</si>
  <si>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</si>
  <si>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</si>
  <si>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</si>
  <si>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</si>
  <si>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</si>
  <si>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</si>
  <si>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</si>
  <si>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</si>
  <si>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</si>
  <si>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</si>
  <si>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</si>
  <si>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</si>
  <si>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</si>
  <si>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</si>
  <si>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</si>
  <si>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</si>
  <si>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</si>
  <si>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</si>
  <si>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</si>
  <si>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</si>
  <si>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</si>
  <si>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</si>
  <si>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</si>
  <si>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</si>
  <si>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</si>
  <si>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</si>
  <si>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</si>
  <si>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</si>
  <si>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</si>
  <si>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</si>
  <si>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</si>
  <si>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</si>
  <si>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</si>
  <si>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</si>
  <si>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</si>
  <si>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</si>
  <si>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</si>
  <si>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</si>
  <si>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</si>
  <si>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</si>
  <si>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</si>
  <si>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</si>
  <si>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</si>
  <si>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</si>
  <si>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</si>
  <si>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</si>
  <si>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</si>
  <si>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</si>
  <si>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</si>
  <si>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</si>
  <si>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</si>
  <si>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</si>
  <si>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</si>
  <si>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</si>
  <si>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</si>
  <si>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</si>
  <si>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</si>
  <si>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</si>
  <si>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</si>
  <si>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</si>
  <si>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</si>
  <si>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</si>
  <si>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</si>
  <si>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</si>
  <si>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</si>
  <si>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</si>
  <si>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</si>
  <si>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</si>
  <si>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</si>
  <si>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</si>
  <si>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</si>
  <si>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</si>
  <si>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</si>
  <si>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</si>
  <si>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</si>
  <si>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</si>
  <si>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</si>
  <si>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</si>
  <si>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</si>
  <si>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</si>
  <si>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</si>
  <si>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</si>
  <si>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</si>
  <si>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</si>
  <si>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</si>
  <si>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</si>
  <si>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</si>
  <si>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</si>
  <si>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</si>
  <si>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</si>
  <si>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</si>
  <si>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</si>
  <si>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</si>
  <si>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</si>
  <si>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</si>
  <si>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</si>
  <si>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</si>
  <si>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</si>
  <si>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</si>
  <si>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</si>
  <si>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</si>
  <si>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</si>
  <si>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</si>
  <si>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</si>
  <si>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</si>
  <si>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</si>
  <si>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</si>
  <si>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</si>
  <si>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</si>
  <si>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</si>
  <si>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</si>
  <si>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</si>
  <si>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</si>
  <si>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</si>
  <si>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</si>
  <si>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</si>
  <si>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</si>
  <si>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</si>
  <si>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</si>
  <si>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</si>
  <si>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</si>
  <si>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</si>
  <si>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</si>
  <si>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</si>
  <si>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</si>
  <si>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</si>
  <si>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</si>
  <si>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</si>
  <si>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</si>
  <si>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</si>
  <si>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</si>
  <si>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</si>
  <si>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</si>
  <si>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</si>
  <si>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</si>
  <si>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</si>
  <si>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</si>
  <si>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</si>
  <si>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</si>
  <si>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</si>
  <si>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</si>
  <si>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</si>
  <si>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</si>
  <si>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</si>
  <si>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</si>
  <si>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</si>
  <si>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</si>
  <si>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</si>
  <si>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</si>
  <si>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</si>
  <si>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</si>
  <si>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</si>
  <si>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</si>
  <si>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</si>
  <si>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</si>
  <si>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</si>
  <si>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</si>
  <si>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</si>
  <si>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</si>
  <si>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</si>
  <si>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</si>
  <si>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</si>
  <si>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</si>
  <si>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</si>
  <si>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</si>
  <si>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</si>
  <si>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</si>
  <si>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</si>
  <si>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</si>
  <si>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с. Кожевниково, ул. Кирова, 42</t>
  </si>
  <si>
    <t>Департамент тарифного регулирования и государсвенного заказа Томской области</t>
  </si>
  <si>
    <t>01.01.2011-31.12.2011</t>
  </si>
  <si>
    <t>нет</t>
  </si>
  <si>
    <t>с. Кожевниково, ул. Кирова. 42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</si>
  <si>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_2010_год</t>
    </r>
    <r>
      <rPr>
        <b/>
        <sz val="12"/>
        <color indexed="8"/>
        <rFont val="Calibri"/>
        <family val="2"/>
      </rPr>
      <t>¹</t>
    </r>
  </si>
  <si>
    <t>2010 г.</t>
  </si>
  <si>
    <t>Аварийно-ремонтная бригада</t>
  </si>
  <si>
    <t>ООО "Коммунальные системы Кожевниково"</t>
  </si>
  <si>
    <t>Приказ № 58/465 от 23.12.2010 г.</t>
  </si>
  <si>
    <t>Газета "Знамя труда"</t>
  </si>
  <si>
    <t>Решение " 3 от 03.02.2009</t>
  </si>
  <si>
    <t>Совет Кожевниковского сельского поселения</t>
  </si>
  <si>
    <t>03.02.2009-31.12.2012</t>
  </si>
  <si>
    <t>газета "Знамя труда"</t>
  </si>
  <si>
    <t>Приказ№ 58/465 от 23.12.2010 г.</t>
  </si>
  <si>
    <t>Департамент траифного регулирования и государственного заказа Томской области</t>
  </si>
  <si>
    <t>Решение № 3 от 03.02.2009 г.</t>
  </si>
  <si>
    <t>Совет Кожевникоского сельского поселения</t>
  </si>
  <si>
    <t>производство, передача, сбыт тепловой энергии</t>
  </si>
  <si>
    <t>"Модернизация системы теплоснабжения села Кожевниково на 2007-2012 гг."</t>
  </si>
  <si>
    <t>обеспечение экономической доступности услуг теплоснабжения для потребителей, повышение надежности, качества и эффективности услуг по теплоснабжения.</t>
  </si>
  <si>
    <t>2007-2012 гг</t>
  </si>
  <si>
    <t>Потребность в финансовых средствах на 2011 год, тыс. руб.</t>
  </si>
  <si>
    <t>инвестиционная надбавка</t>
  </si>
  <si>
    <t>Утверждено на 2010 год</t>
  </si>
  <si>
    <t>е) Использование инвестиционных средств за 2010 год</t>
  </si>
  <si>
    <t>В течение 2010 года</t>
  </si>
  <si>
    <t>ksk2006@mail.ru</t>
  </si>
  <si>
    <t>ДОГОВОР</t>
  </si>
  <si>
    <t>купли-продажи коммунального ресурс</t>
  </si>
  <si>
    <t>с.Кожевниково                                                                           "_____" ______________ 2011 г.</t>
  </si>
  <si>
    <t xml:space="preserve">    Общество с ограниченной ответственностью «Коммунальные системы Кожевниково,  именуемое в дальнейшем «Ресурсоснабжающая   организация»,  в  лице директора Елегечева Николая Геннадьевича, действующего на основании Устава, с одной  стороны, и гражданин___________________________________________________________________________</t>
  </si>
  <si>
    <t>____________________________________________________________________________________, проживающий (ая) по адресу: __________________________________________________________</t>
  </si>
  <si>
    <t xml:space="preserve">____________________________________________________________________________________, </t>
  </si>
  <si>
    <t>паспорт серия: ____________________ № _________________________________________________</t>
  </si>
  <si>
    <t>выдан _______________________________________________________________________________</t>
  </si>
  <si>
    <t>место рождения ______________________________________________________________________</t>
  </si>
  <si>
    <t>дата рождения _______________________________________________________________________</t>
  </si>
  <si>
    <t>именуемый  в  дальнейшем  «Абонент»,  с  другой  стороны,  заключили настоящий Договор о нижеследующем:</t>
  </si>
  <si>
    <t>1. ПРЕДМЕТ ДОГОВОРА И ПОРЯДОК ПРЕДОСТАВЛЕНИЯ УСЛУГ</t>
  </si>
  <si>
    <t xml:space="preserve">         1.1. Ресурсоснабжающая  организация  обязуется  в период отопительного сезона осуществлять продажу коммунального ресурса  (отопление) для жилого   помещения  Абонента на границу сетей ________________________________________________________________  поставляя коммунальный ресурс,  исходя  из норматива  потребления, по адресу: _____________________________________________________________________________________</t>
  </si>
  <si>
    <t>_________________________________________________________________,  а  Абонент  обязуется использовать коммунальный ресурс для нужд отопления и  ежемесячно  до 10-го  числа   оплачивать   коммунальный ресурс.</t>
  </si>
  <si>
    <t xml:space="preserve">         1.2. Жилое помещение принадлежит Абоненту на основании ___________________________</t>
  </si>
  <si>
    <t>_____________________________________________________________________________.</t>
  </si>
  <si>
    <t>Общая площадь жилого помещения составляет ___________________________м./кв.</t>
  </si>
  <si>
    <t xml:space="preserve">         1.3. Абонент имеет право на меры социальной поддержки:_____________________________</t>
  </si>
  <si>
    <t>_____________________________________________________________________________</t>
  </si>
  <si>
    <t>Состав семьи Абонента (кол.-во чел.) ____________________________________________</t>
  </si>
  <si>
    <t>1.4. Порядок предоставления услуг, утверждение тарифов, порядок взаиморасчетов устанавливаются в соответствии с Гражданским кодексом РФ, Жилищным кодексом РФ, постановлением Правительства РФ от 23 мая 2006 года № 307 и другими нормативными документами.</t>
  </si>
  <si>
    <t>2. СТОИМОСТЬ КОММУНАЛЬНОГО РЕСУРСА И ПОРЯДОК РАСЧЕТОВ</t>
  </si>
  <si>
    <t>2.1. Оплата коммунального ресурса производится по тарифам, утверждаемым Департаментом государственного заказа и тарифного регулирования Томской области. Абонент также оплачивает надбавку к тарифу, утвержденную Советом Кожевниковского сельского поселения.</t>
  </si>
  <si>
    <t>2.2. Оплата производится:</t>
  </si>
  <si>
    <t>- при наличии прибора учета - по его показаниям;</t>
  </si>
  <si>
    <t>- при отсутствии прибора учета - по нормативам потребления.</t>
  </si>
  <si>
    <t>2.3. Изменение тарифов в период действия Договора не требует его переоформления, тарифы вводятся в действие со дня, установленного в законодательных и нормативных актах.</t>
  </si>
  <si>
    <t>2.4. Оплата коммунального ресурса по настоящему Договору производится Абонентом ежемесячно в течение года равными частями до 10-го числа, следующего за истекшим месяцем.</t>
  </si>
  <si>
    <t>2.5. В случае неоплаты или неполной оплаты за потребленный коммунальный ресурс в срок до 10-го числа, следующего за истекшим месяцем, Абонент несет ответственность в соответствии со ст. 395 Гражданского кодекса РФ.</t>
  </si>
  <si>
    <t>3. ПРАВА И ОБЯЗАННОСТИ РЕСУРСОСНАБЖАЮЩЕЙ ОРГАНИЗАЦИИ</t>
  </si>
  <si>
    <t>3.1. Ресурсоснабжающая организация обязуется:</t>
  </si>
  <si>
    <t>3.1.1. В период отопительного сезона осуществлять продажу коммунального ресурса для жилого помещения Абонента до границы балансового разграничения.</t>
  </si>
  <si>
    <t>3.1.2.Вести учет жалоб (заявлений, претензий, требований) Абонента на режим и качество предоставления коммунального ресурса, учет их исполнения.</t>
  </si>
  <si>
    <t>3.1.3. В течение 30  календарных дней, с даты поступления жалобы, направить Абоненту ответ об  удовлетворении либо об отказе в ее удовлетворении  с указанием причин отказа.</t>
  </si>
  <si>
    <t>3.1.4. Производить по требованию Абонента сверку оплаты за коммунальный ресурс и не позднее 3 рабочих дней выдавать документы, подтверждающие правильность начисления Абоненту платы за коммунальный ресурс, а также правильность начисления установленных настоящим договором неустоек.</t>
  </si>
  <si>
    <t xml:space="preserve">3.1.5. Произвести перерасчет размера платы за коммунальный ресурс в случае, если вина Ресурсоснабжающей организации будет доказана органом, осуществляющим контроль за соблюдением нормативов обеспечения населения коммунальными услугами.  </t>
  </si>
  <si>
    <t>3.1.6 Информировать Абонента  с течение суток со дня обнаружения неполадок в работе внутридомовой системы отопления.</t>
  </si>
  <si>
    <t>3.1.7. Информировать Абонента о плановых перерывах предоставления коммунального ресурса не позднее чем за 10 дней до начала перерыва.</t>
  </si>
  <si>
    <t>3.2. Ресурсоснабжающая организация имеет право:</t>
  </si>
  <si>
    <t>3.2.1. Требовать внесения платы за коммунальный ресурс в срок, указанный в п.2.4 настоящего Договора, а также уплаты неустойки.</t>
  </si>
  <si>
    <t>3.2.2. Прекращать подачу коммунального ресурса в случае необходимости принятия мер по предотвращению, ликвидации аварии.</t>
  </si>
  <si>
    <t>3.2.3. Осуществлять контроль за потреблением коммунального ресурса путем проведения осмотров состояния внутридомовой системы отопления..</t>
  </si>
  <si>
    <t>3.2.4. Производить проверку правильности показаний приборов учета и их эксплуатации (в случае их наличия).</t>
  </si>
  <si>
    <t>3.2.5. Приостановить или ограничить продажу коммунального ресурса через один месяц после письменного уведомления Абонента в случаях:</t>
  </si>
  <si>
    <t>- неполной оплаты Абонентом коммунального ресурса, т.е. наличие  у Абонента задолженности за коммунальный ресурс, превышающей 6 ежемесячных размеров платы;</t>
  </si>
  <si>
    <t>- получения соответствующего предписания уполномоченных государственных или муниципальных органов;</t>
  </si>
  <si>
    <t>- проведения планово-предупредительного ремонта;</t>
  </si>
  <si>
    <t>- неудовлетворительного состояния внутридомовой системы отопления, за состояние которой отвечает Абонент.</t>
  </si>
  <si>
    <t>3.2.6.Произвести начисление за потребление теплоносителя в случае бездоговорного потребления Абонентом теплоносителя по тарифу с учетом стоимости услуг по передаче тепловой энергии. В случае неуплаты Абонентом стоимости теплоносителя в указанный срок, ресурсоснабжающая организация прекращает продажу коммунального ресурса.</t>
  </si>
  <si>
    <t xml:space="preserve">3.2.7.В случае обнаружения несанкционированного подключения к системе трубопроводов, через который подается коммунальный ресурс, Ресурсоснабжающая организация вправе произвести перерасчет размера платы за коммунальный ресурс за потребленные без надлежащего учета коммунальный ресурс за 6 месяцев, предшествующих месяцу, в котором было выявлено совершение указанного действия </t>
  </si>
  <si>
    <t>4. ПРАВА И ОБЯЗАННОСТИ АБОНЕНТА</t>
  </si>
  <si>
    <t>4.1. Абонент имеет право:</t>
  </si>
  <si>
    <t>4.1.1.На приобретение коммунального ресурса, установленного настоящим Договором на границе балансовой принадлежности.</t>
  </si>
  <si>
    <t>4.1.2.Получать от Ресурсоснабжающей организации сведения о состоянии расчетов по оплате за коммунальный ресурс.</t>
  </si>
  <si>
    <t xml:space="preserve">4.1.3.Получать от Ресурсоснабжающей организации акт о непредоставлении или предоставлении комумнального ресурса ненадлежащего качества, если вина Ресурсоснабжающей организации будет доказана органом, осуществляющим контроль за соблюдением нормативов обеспечения населения коммунальными услугами.  </t>
  </si>
  <si>
    <t>4.1.4. Получать от Ресурсоснабжающей организации  информацию об изменении размера платы за коммунальный ресурс через средства массовой информации.</t>
  </si>
  <si>
    <t>4.2. Абонент обязуется:</t>
  </si>
  <si>
    <t>4.2.1. Своевременно, в установленные Договором сроки, оплачивать коммунальный ресурс.</t>
  </si>
  <si>
    <t>4.2.2. В случае невнесения в установленный в договоре срок платы за коммунальный ресурс Абонент уплачивать Ресурсоснабжающей организации пеню  в размере 1/3 ставки рефинансирования ЦБ РФ.</t>
  </si>
  <si>
    <t>4.2.3. Допускать представителей Ресурсоснабжающей организации для осмотра внутридомовой системы отопления, приборов учета, для проверки правильности их показаний.</t>
  </si>
  <si>
    <t>4.2.4.Обеспечить к «01» сентября каждого года готовность к предоставлению коммунального ресурса внутридомовой системы отопления.</t>
  </si>
  <si>
    <t>4.2.5. Обеспечить целостность и сохранность оборудования Ресурсоснабжающей организации, расположенного в помещении Абонента и информировать Ресурсоснабжающую организацию в случае обнаружения неисправности (повреждения) этого оборудования.</t>
  </si>
  <si>
    <t>4.2.6. Осуществлять обслуживание внутридомовой инженерной системы отопления самостоятельно либо лицами, привлекаемыми по договору Абонентом.</t>
  </si>
  <si>
    <t>4.2.5. Оплачивать стоимость бездоговорного потребления теплоносителя.</t>
  </si>
  <si>
    <t>4.3. Абоненту запрещается:</t>
  </si>
  <si>
    <t>4.3.1. Устанавливать дополнительные секции приборов отопления и переоборудовать внутреннюю систему отопления без получения письменного разрешения соответствующих органов.</t>
  </si>
  <si>
    <t>4.3.2. Производить слив теплоносителя из системы отопления без разрешения Ресурсоснабжающей организации</t>
  </si>
  <si>
    <t>4.3.3. Самовольно вносить изменения во внутридомовые инженерные (внутриквартирные) инженерные системы без внесения  в установленном порядке изменений в технический паспорт жилого помещения или жилого дома.</t>
  </si>
  <si>
    <t>4.3.4.Устанавливать водоразборную арматуру (устройства), наличие которой будет квалифицироваться как несанкционированное подключение к системе отопления и бездоговорное потребление теплоносителя.</t>
  </si>
  <si>
    <t>4.4. Установка, замена и поверка автоматических приборов учета производится Абонентом за свой счет. Установка и замена осуществляются Абонентом после согласования с Ресурсоснабжающей организацией и в присутствии ее представителей.</t>
  </si>
  <si>
    <t>5. ОБЯЗАТЕЛЬСТВА И ОТВЕТСТВЕННОСТЬ СТОРОН</t>
  </si>
  <si>
    <t>5.1.Ресурсоснабжающая организация несет ответственность за режим и качество коммунального ресурса на границе сетей, входящих в состав общего имущества в многоквартирном  доме или принадлежащего Абоненту жилого дома,  с системами коммунальной инфраструктуры.</t>
  </si>
  <si>
    <t>5.2.В случае выявления бездоговорного потребления теплоносителя (слив) «Абонент» несет ответственность, а именно: производит оплату по тарифу с учетом стоимости услуг по передаче тепловой энергии в пятнадцатидневный срок со дня  получения соответствующего требования от «Ресурсоснабжающей организации».</t>
  </si>
  <si>
    <t>5.3. В случае неисполнения или ненадлежащего исполнения обязательств по настоящему Договору стороны несут ответственность в соответствии с действующим законодательством Российской Федерации.</t>
  </si>
  <si>
    <t>5.4 . Ни одна из сторон не несет ответственности перед другой стороной за невыполнение обязательств, обусловленное обстоятельствами, возникшими помимо воли и желания сторон, которые нельзя предвидеть или избежать (форс-мажор). К таковым обстоятельствам стороны относят: объявленную или фактическую войну, гражданские волнения, террористические акты, эпидемии, блокаду, эмбарго, землетрясения, наводнения, пожары и другие стихийные бедствия, а также распоряжения органов власти, обязательные к исполнению.</t>
  </si>
  <si>
    <t>6. ПОРЯДОК РАЗРЕШЕНИЯ СПОРОВ</t>
  </si>
  <si>
    <t>6.1. Все споры или разногласия, возникающие между сторонами по настоящему Договору, разрешаются путем переговоров между сторонами.</t>
  </si>
  <si>
    <t>6.2. В случае невозможности разрешения разногласий путем переговоров они подлежат рассмотрению в суде в установленном законодательством порядке.</t>
  </si>
  <si>
    <t>7. СРОК ДЕЙСТВИЯ ДОГОВОРА</t>
  </si>
  <si>
    <t>7.1. Настоящий Договор действует с ___________________ независимо от даты его подписания и считается заключенным на неопределенный срок.</t>
  </si>
  <si>
    <t>7.2.. Настоящий Договор составлен в двух экземплярах, по одному для каждой из сторон, имеющих одинаковую юридическую силу.</t>
  </si>
  <si>
    <t>РЕКВИЗИТЫ И ПОДПИСИ СТОРОН</t>
  </si>
  <si>
    <t>Ресурсоснабжающая организация                                                                  Абонент</t>
  </si>
  <si>
    <t>636160 Томская область,</t>
  </si>
  <si>
    <t>Кожевниковский р-н, с.Кожевниково,</t>
  </si>
  <si>
    <t>ул. Кирова,42</t>
  </si>
  <si>
    <t>тел. (838244)22896                                                                      Паспорт: серия ____ N _____</t>
  </si>
  <si>
    <t>ИНН 7008006582                                                                        Дата выдачи _______________</t>
  </si>
  <si>
    <t>Р/с 40702810469520000019                                                       Кем выдан _________________</t>
  </si>
  <si>
    <t xml:space="preserve">                                                                                                     ___________________________</t>
  </si>
  <si>
    <t>Ресурсоснабжающая организация                                                                 Абонент</t>
  </si>
  <si>
    <t>___________________________                                               ___________________________</t>
  </si>
  <si>
    <t>/Н.Г.Елегечев/                                                                           /Ф.И.О./ __________________</t>
  </si>
  <si>
    <t>"___" ___________ 2011 г.                                                              "___" ___________ 2011 г.</t>
  </si>
  <si>
    <t>факт 2010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</si>
</sst>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2" borderId="11" xfId="0" applyFill="1" applyBorder="1" applyAlignment="1">
      <alignment/>
    </xf>
    <xf numFmtId="0" fontId="6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10" borderId="12" xfId="0" applyFont="1" applyFill="1" applyBorder="1" applyAlignment="1">
      <alignment horizontal="center" vertical="top"/>
    </xf>
    <xf numFmtId="0" fontId="6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6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33" borderId="11" xfId="0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2" borderId="22" xfId="0" applyFont="1" applyFill="1" applyBorder="1" applyAlignment="1">
      <alignment vertical="top"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 vertical="top"/>
    </xf>
    <xf numFmtId="0" fontId="0" fillId="32" borderId="25" xfId="0" applyFill="1" applyBorder="1" applyAlignment="1">
      <alignment/>
    </xf>
    <xf numFmtId="0" fontId="6" fillId="3" borderId="22" xfId="0" applyFont="1" applyFill="1" applyBorder="1" applyAlignment="1">
      <alignment vertical="top" wrapText="1"/>
    </xf>
    <xf numFmtId="0" fontId="0" fillId="3" borderId="23" xfId="0" applyFill="1" applyBorder="1" applyAlignment="1">
      <alignment/>
    </xf>
    <xf numFmtId="0" fontId="6" fillId="3" borderId="24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/>
    </xf>
    <xf numFmtId="0" fontId="6" fillId="3" borderId="24" xfId="0" applyFont="1" applyFill="1" applyBorder="1" applyAlignment="1">
      <alignment vertical="top" wrapText="1"/>
    </xf>
    <xf numFmtId="0" fontId="6" fillId="3" borderId="26" xfId="0" applyFont="1" applyFill="1" applyBorder="1" applyAlignment="1">
      <alignment vertical="top"/>
    </xf>
    <xf numFmtId="0" fontId="0" fillId="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horizontal="left" vertical="top" wrapText="1" indent="2"/>
    </xf>
    <xf numFmtId="0" fontId="0" fillId="2" borderId="30" xfId="0" applyFill="1" applyBorder="1" applyAlignment="1">
      <alignment horizontal="left" vertical="top" wrapText="1" indent="6"/>
    </xf>
    <xf numFmtId="0" fontId="0" fillId="2" borderId="30" xfId="0" applyFill="1" applyBorder="1" applyAlignment="1">
      <alignment horizontal="left" vertical="top" wrapText="1" indent="7"/>
    </xf>
    <xf numFmtId="0" fontId="0" fillId="2" borderId="31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2" borderId="36" xfId="0" applyFill="1" applyBorder="1" applyAlignment="1">
      <alignment vertical="top" wrapText="1"/>
    </xf>
    <xf numFmtId="0" fontId="9" fillId="33" borderId="34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30" xfId="0" applyFont="1" applyFill="1" applyBorder="1" applyAlignment="1">
      <alignment horizontal="left" vertical="top" wrapText="1" indent="6"/>
    </xf>
    <xf numFmtId="0" fontId="9" fillId="33" borderId="37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1" xfId="0" applyFont="1" applyFill="1" applyBorder="1" applyAlignment="1">
      <alignment/>
    </xf>
    <xf numFmtId="49" fontId="11" fillId="34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vertical="center" wrapText="1"/>
      <protection/>
    </xf>
    <xf numFmtId="49" fontId="11" fillId="35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4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2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11" xfId="53" applyNumberFormat="1" applyFont="1" applyFill="1" applyBorder="1" applyAlignment="1" applyProtection="1">
      <alignment horizontal="center" wrapText="1"/>
      <protection/>
    </xf>
    <xf numFmtId="2" fontId="5" fillId="33" borderId="11" xfId="53" applyNumberFormat="1" applyFont="1" applyFill="1" applyBorder="1" applyAlignment="1" applyProtection="1">
      <alignment horizontal="center" wrapText="1"/>
      <protection/>
    </xf>
    <xf numFmtId="10" fontId="5" fillId="33" borderId="11" xfId="53" applyNumberFormat="1" applyFont="1" applyFill="1" applyBorder="1" applyAlignment="1" applyProtection="1">
      <alignment horizontal="center" wrapText="1"/>
      <protection/>
    </xf>
    <xf numFmtId="4" fontId="5" fillId="33" borderId="11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2" borderId="46" xfId="53" applyFont="1" applyFill="1" applyBorder="1" applyAlignment="1" applyProtection="1">
      <alignment horizontal="left" wrapText="1"/>
      <protection/>
    </xf>
    <xf numFmtId="0" fontId="4" fillId="2" borderId="47" xfId="53" applyFont="1" applyFill="1" applyBorder="1" applyAlignment="1" applyProtection="1">
      <alignment horizontal="left" wrapText="1"/>
      <protection/>
    </xf>
    <xf numFmtId="0" fontId="4" fillId="2" borderId="47" xfId="53" applyFont="1" applyFill="1" applyBorder="1" applyAlignment="1" applyProtection="1">
      <alignment wrapText="1"/>
      <protection/>
    </xf>
    <xf numFmtId="0" fontId="8" fillId="2" borderId="48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5" fillId="2" borderId="47" xfId="54" applyFont="1" applyFill="1" applyBorder="1" applyAlignment="1" applyProtection="1">
      <alignment horizontal="right" wrapText="1"/>
      <protection/>
    </xf>
    <xf numFmtId="2" fontId="9" fillId="33" borderId="34" xfId="0" applyNumberFormat="1" applyFont="1" applyFill="1" applyBorder="1" applyAlignment="1">
      <alignment/>
    </xf>
    <xf numFmtId="0" fontId="0" fillId="33" borderId="49" xfId="0" applyFill="1" applyBorder="1" applyAlignment="1">
      <alignment horizontal="center"/>
    </xf>
    <xf numFmtId="4" fontId="5" fillId="33" borderId="44" xfId="53" applyNumberFormat="1" applyFont="1" applyFill="1" applyBorder="1" applyAlignment="1" applyProtection="1">
      <alignment horizontal="center" wrapText="1"/>
      <protection locked="0"/>
    </xf>
    <xf numFmtId="4" fontId="5" fillId="33" borderId="11" xfId="53" applyNumberFormat="1" applyFont="1" applyFill="1" applyBorder="1" applyAlignment="1" applyProtection="1">
      <alignment horizontal="center" vertical="center" wrapText="1"/>
      <protection locked="0"/>
    </xf>
    <xf numFmtId="170" fontId="5" fillId="33" borderId="44" xfId="53" applyNumberFormat="1" applyFont="1" applyFill="1" applyBorder="1" applyAlignment="1" applyProtection="1">
      <alignment horizontal="center" wrapText="1"/>
      <protection locked="0"/>
    </xf>
    <xf numFmtId="170" fontId="5" fillId="33" borderId="11" xfId="53" applyNumberFormat="1" applyFont="1" applyFill="1" applyBorder="1" applyAlignment="1" applyProtection="1">
      <alignment horizontal="center" wrapText="1"/>
      <protection locked="0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top" wrapText="1"/>
    </xf>
    <xf numFmtId="0" fontId="16" fillId="0" borderId="5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22" xfId="0" applyFont="1" applyFill="1" applyBorder="1" applyAlignment="1">
      <alignment horizontal="left" vertical="center"/>
    </xf>
    <xf numFmtId="0" fontId="16" fillId="0" borderId="50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30" xfId="0" applyFont="1" applyFill="1" applyBorder="1" applyAlignment="1">
      <alignment horizontal="left" vertical="top"/>
    </xf>
    <xf numFmtId="0" fontId="16" fillId="0" borderId="5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0" fontId="15" fillId="0" borderId="53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left" vertical="top"/>
    </xf>
    <xf numFmtId="0" fontId="16" fillId="0" borderId="52" xfId="0" applyFont="1" applyFill="1" applyBorder="1" applyAlignment="1">
      <alignment horizontal="left" vertical="top"/>
    </xf>
    <xf numFmtId="0" fontId="15" fillId="0" borderId="54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top"/>
    </xf>
    <xf numFmtId="0" fontId="15" fillId="0" borderId="56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32" borderId="21" xfId="0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6" fillId="32" borderId="24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center"/>
    </xf>
    <xf numFmtId="0" fontId="0" fillId="32" borderId="57" xfId="0" applyFill="1" applyBorder="1" applyAlignment="1">
      <alignment horizontal="center"/>
    </xf>
    <xf numFmtId="0" fontId="0" fillId="32" borderId="58" xfId="0" applyFill="1" applyBorder="1" applyAlignment="1">
      <alignment horizontal="center"/>
    </xf>
    <xf numFmtId="0" fontId="0" fillId="32" borderId="59" xfId="0" applyFill="1" applyBorder="1" applyAlignment="1">
      <alignment horizontal="center"/>
    </xf>
    <xf numFmtId="0" fontId="0" fillId="32" borderId="6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6" fillId="3" borderId="61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6" fillId="3" borderId="24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0" fillId="3" borderId="21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36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/>
    </xf>
    <xf numFmtId="0" fontId="6" fillId="32" borderId="22" xfId="0" applyFont="1" applyFill="1" applyBorder="1" applyAlignment="1">
      <alignment horizontal="left"/>
    </xf>
    <xf numFmtId="0" fontId="6" fillId="32" borderId="50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26" xfId="0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0" fillId="3" borderId="52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6" fillId="3" borderId="22" xfId="0" applyFont="1" applyFill="1" applyBorder="1" applyAlignment="1">
      <alignment horizontal="left" vertical="top" wrapText="1"/>
    </xf>
    <xf numFmtId="0" fontId="6" fillId="3" borderId="50" xfId="0" applyFont="1" applyFill="1" applyBorder="1" applyAlignment="1">
      <alignment horizontal="left" vertical="top" wrapText="1"/>
    </xf>
    <xf numFmtId="0" fontId="0" fillId="3" borderId="5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2" borderId="62" xfId="0" applyFill="1" applyBorder="1" applyAlignment="1">
      <alignment horizontal="center" wrapText="1"/>
    </xf>
    <xf numFmtId="0" fontId="0" fillId="32" borderId="63" xfId="0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0" fillId="33" borderId="64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6" fillId="32" borderId="65" xfId="0" applyFont="1" applyFill="1" applyBorder="1" applyAlignment="1">
      <alignment horizontal="left" vertical="center"/>
    </xf>
    <xf numFmtId="0" fontId="6" fillId="32" borderId="66" xfId="0" applyFont="1" applyFill="1" applyBorder="1" applyAlignment="1">
      <alignment horizontal="left" vertical="center"/>
    </xf>
    <xf numFmtId="0" fontId="0" fillId="32" borderId="67" xfId="0" applyFill="1" applyBorder="1" applyAlignment="1">
      <alignment horizontal="center"/>
    </xf>
    <xf numFmtId="0" fontId="0" fillId="32" borderId="68" xfId="0" applyFill="1" applyBorder="1" applyAlignment="1">
      <alignment horizontal="center"/>
    </xf>
    <xf numFmtId="0" fontId="0" fillId="32" borderId="69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62" xfId="0" applyFill="1" applyBorder="1" applyAlignment="1">
      <alignment horizontal="center"/>
    </xf>
    <xf numFmtId="0" fontId="0" fillId="32" borderId="63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10" borderId="13" xfId="53" applyFont="1" applyFill="1" applyBorder="1" applyAlignment="1" applyProtection="1">
      <alignment horizontal="center" vertical="center" wrapText="1"/>
      <protection/>
    </xf>
    <xf numFmtId="0" fontId="4" fillId="10" borderId="65" xfId="53" applyFont="1" applyFill="1" applyBorder="1" applyAlignment="1" applyProtection="1">
      <alignment horizontal="center" vertical="center" wrapText="1"/>
      <protection/>
    </xf>
    <xf numFmtId="0" fontId="4" fillId="10" borderId="66" xfId="53" applyFont="1" applyFill="1" applyBorder="1" applyAlignment="1" applyProtection="1">
      <alignment horizontal="center" vertical="center" wrapText="1"/>
      <protection/>
    </xf>
    <xf numFmtId="0" fontId="4" fillId="10" borderId="68" xfId="53" applyFont="1" applyFill="1" applyBorder="1" applyAlignment="1" applyProtection="1">
      <alignment horizontal="center" vertical="center" wrapText="1"/>
      <protection/>
    </xf>
    <xf numFmtId="0" fontId="4" fillId="10" borderId="70" xfId="53" applyFont="1" applyFill="1" applyBorder="1" applyAlignment="1" applyProtection="1">
      <alignment horizontal="center" vertical="center" wrapText="1"/>
      <protection/>
    </xf>
    <xf numFmtId="0" fontId="4" fillId="36" borderId="62" xfId="53" applyFont="1" applyFill="1" applyBorder="1" applyAlignment="1" applyProtection="1">
      <alignment horizontal="left" vertical="center" wrapText="1"/>
      <protection/>
    </xf>
    <xf numFmtId="0" fontId="4" fillId="36" borderId="71" xfId="53" applyFont="1" applyFill="1" applyBorder="1" applyAlignment="1" applyProtection="1">
      <alignment horizontal="left" vertical="center" wrapText="1"/>
      <protection/>
    </xf>
    <xf numFmtId="0" fontId="4" fillId="36" borderId="63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2" borderId="51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8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75" xfId="0" applyFill="1" applyBorder="1" applyAlignment="1">
      <alignment horizontal="center" vertical="top" wrapText="1"/>
    </xf>
    <xf numFmtId="0" fontId="0" fillId="4" borderId="7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77" xfId="0" applyFill="1" applyBorder="1" applyAlignment="1">
      <alignment horizontal="center" vertical="top" wrapText="1"/>
    </xf>
    <xf numFmtId="0" fontId="0" fillId="4" borderId="78" xfId="0" applyFill="1" applyBorder="1" applyAlignment="1">
      <alignment horizontal="center" vertical="top" wrapText="1"/>
    </xf>
    <xf numFmtId="0" fontId="0" fillId="4" borderId="72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3" fillId="33" borderId="11" xfId="42" applyFill="1" applyBorder="1" applyAlignment="1" applyProtection="1">
      <alignment horizontal="center"/>
      <protection/>
    </xf>
    <xf numFmtId="0" fontId="0" fillId="32" borderId="11" xfId="0" applyFill="1" applyBorder="1" applyAlignment="1">
      <alignment horizontal="center"/>
    </xf>
    <xf numFmtId="0" fontId="0" fillId="4" borderId="1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75" xfId="0" applyFill="1" applyBorder="1" applyAlignment="1">
      <alignment horizontal="left" vertical="center"/>
    </xf>
    <xf numFmtId="0" fontId="0" fillId="4" borderId="7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77" xfId="0" applyFill="1" applyBorder="1" applyAlignment="1">
      <alignment horizontal="left" vertical="center" wrapText="1"/>
    </xf>
    <xf numFmtId="0" fontId="0" fillId="4" borderId="78" xfId="0" applyFill="1" applyBorder="1" applyAlignment="1">
      <alignment horizontal="left" vertical="center" wrapText="1"/>
    </xf>
    <xf numFmtId="0" fontId="0" fillId="4" borderId="72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sk2006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0" t="s">
        <v>213</v>
      </c>
      <c r="C4" s="121"/>
    </row>
    <row r="5" spans="2:3" ht="33.75" customHeight="1">
      <c r="B5" s="19" t="s">
        <v>39</v>
      </c>
      <c r="C5" s="22" t="s">
        <v>214</v>
      </c>
    </row>
    <row r="6" spans="2:3" ht="33" customHeight="1">
      <c r="B6" s="20" t="s">
        <v>2</v>
      </c>
      <c r="C6" s="22" t="s">
        <v>215</v>
      </c>
    </row>
    <row r="7" spans="2:3" ht="30">
      <c r="B7" s="16" t="s">
        <v>40</v>
      </c>
      <c r="C7" s="22" t="s">
        <v>214</v>
      </c>
    </row>
    <row r="8" spans="2:3" ht="30">
      <c r="B8" s="21" t="s">
        <v>41</v>
      </c>
      <c r="C8" s="22" t="s">
        <v>214</v>
      </c>
    </row>
    <row r="9" spans="2:3" ht="30">
      <c r="B9" s="16" t="s">
        <v>42</v>
      </c>
      <c r="C9" s="22" t="s">
        <v>215</v>
      </c>
    </row>
    <row r="10" spans="2:3" ht="45">
      <c r="B10" s="16" t="s">
        <v>3</v>
      </c>
      <c r="C10" s="22" t="s">
        <v>216</v>
      </c>
    </row>
    <row r="11" spans="2:3" ht="30">
      <c r="B11" s="16" t="s">
        <v>4</v>
      </c>
      <c r="C11" s="22" t="s">
        <v>216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32"/>
  <sheetViews>
    <sheetView zoomScalePageLayoutView="0" workbookViewId="0" topLeftCell="A22">
      <selection activeCell="E15" sqref="E15"/>
    </sheetView>
  </sheetViews>
  <sheetFormatPr defaultColWidth="9.140625" defaultRowHeight="15"/>
  <cols>
    <col min="1" max="1" width="81.421875" style="0" customWidth="1"/>
    <col min="5" max="5" width="26.140625" style="0" customWidth="1"/>
  </cols>
  <sheetData>
    <row r="1" spans="1:10" ht="52.5" customHeight="1">
      <c r="A1" s="250" t="s">
        <v>230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9" ht="15">
      <c r="A3" s="11" t="s">
        <v>0</v>
      </c>
      <c r="B3" s="161" t="s">
        <v>241</v>
      </c>
      <c r="C3" s="248"/>
      <c r="D3" s="248"/>
      <c r="E3" s="249"/>
      <c r="G3" s="4"/>
      <c r="H3" s="155"/>
      <c r="I3" s="155"/>
    </row>
    <row r="4" spans="1:5" ht="15">
      <c r="A4" s="11" t="s">
        <v>30</v>
      </c>
      <c r="B4" s="161">
        <v>7008006582</v>
      </c>
      <c r="C4" s="248"/>
      <c r="D4" s="248"/>
      <c r="E4" s="249"/>
    </row>
    <row r="5" spans="1:5" ht="15">
      <c r="A5" s="11" t="s">
        <v>31</v>
      </c>
      <c r="B5" s="161">
        <v>700801001</v>
      </c>
      <c r="C5" s="248"/>
      <c r="D5" s="248"/>
      <c r="E5" s="249"/>
    </row>
    <row r="6" spans="1:5" ht="15">
      <c r="A6" s="11" t="s">
        <v>89</v>
      </c>
      <c r="B6" s="161" t="s">
        <v>237</v>
      </c>
      <c r="C6" s="248"/>
      <c r="D6" s="248"/>
      <c r="E6" s="249"/>
    </row>
    <row r="7" spans="1:5" ht="15">
      <c r="A7" s="11" t="s">
        <v>96</v>
      </c>
      <c r="B7" s="161">
        <v>2011</v>
      </c>
      <c r="C7" s="248"/>
      <c r="D7" s="248"/>
      <c r="E7" s="249"/>
    </row>
    <row r="8" spans="2:5" ht="15">
      <c r="B8" s="251"/>
      <c r="C8" s="251"/>
      <c r="D8" s="251"/>
      <c r="E8" s="251"/>
    </row>
    <row r="13" spans="1:10" ht="33.75" customHeight="1">
      <c r="A13" s="200" t="s">
        <v>147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5" ht="15">
      <c r="A15" s="114" t="s">
        <v>262</v>
      </c>
    </row>
    <row r="16" ht="15">
      <c r="A16" s="114" t="s">
        <v>263</v>
      </c>
    </row>
    <row r="17" ht="15">
      <c r="A17" s="114"/>
    </row>
    <row r="18" ht="15.75">
      <c r="A18" s="115" t="s">
        <v>264</v>
      </c>
    </row>
    <row r="19" ht="15.75">
      <c r="A19" s="116"/>
    </row>
    <row r="20" ht="90">
      <c r="A20" s="117" t="s">
        <v>265</v>
      </c>
    </row>
    <row r="21" ht="45">
      <c r="A21" s="117" t="s">
        <v>266</v>
      </c>
    </row>
    <row r="22" ht="30">
      <c r="A22" s="117" t="s">
        <v>267</v>
      </c>
    </row>
    <row r="23" ht="30">
      <c r="A23" s="117" t="s">
        <v>268</v>
      </c>
    </row>
    <row r="24" ht="45">
      <c r="A24" s="117" t="s">
        <v>269</v>
      </c>
    </row>
    <row r="25" ht="45">
      <c r="A25" s="117" t="s">
        <v>270</v>
      </c>
    </row>
    <row r="26" ht="45">
      <c r="A26" s="117" t="s">
        <v>271</v>
      </c>
    </row>
    <row r="27" ht="30">
      <c r="A27" s="117" t="s">
        <v>272</v>
      </c>
    </row>
    <row r="28" ht="15">
      <c r="A28" s="117"/>
    </row>
    <row r="29" ht="15">
      <c r="A29" s="118" t="s">
        <v>273</v>
      </c>
    </row>
    <row r="30" ht="15">
      <c r="A30" s="119"/>
    </row>
    <row r="31" ht="105">
      <c r="A31" s="117" t="s">
        <v>274</v>
      </c>
    </row>
    <row r="32" ht="45">
      <c r="A32" s="117" t="s">
        <v>275</v>
      </c>
    </row>
    <row r="33" ht="30">
      <c r="A33" s="117" t="s">
        <v>276</v>
      </c>
    </row>
    <row r="34" ht="30">
      <c r="A34" s="117" t="s">
        <v>277</v>
      </c>
    </row>
    <row r="35" ht="30">
      <c r="A35" s="117" t="s">
        <v>278</v>
      </c>
    </row>
    <row r="36" ht="30">
      <c r="A36" s="117" t="s">
        <v>279</v>
      </c>
    </row>
    <row r="37" ht="30">
      <c r="A37" s="117" t="s">
        <v>280</v>
      </c>
    </row>
    <row r="38" ht="30">
      <c r="A38" s="117" t="s">
        <v>281</v>
      </c>
    </row>
    <row r="39" ht="60">
      <c r="A39" s="117" t="s">
        <v>282</v>
      </c>
    </row>
    <row r="40" ht="15">
      <c r="A40" s="117"/>
    </row>
    <row r="41" ht="15">
      <c r="A41" s="118" t="s">
        <v>283</v>
      </c>
    </row>
    <row r="42" ht="15">
      <c r="A42" s="117"/>
    </row>
    <row r="43" ht="60">
      <c r="A43" s="117" t="s">
        <v>284</v>
      </c>
    </row>
    <row r="44" ht="15">
      <c r="A44" s="117" t="s">
        <v>285</v>
      </c>
    </row>
    <row r="45" ht="15">
      <c r="A45" s="117" t="s">
        <v>286</v>
      </c>
    </row>
    <row r="46" ht="15">
      <c r="A46" s="117" t="s">
        <v>287</v>
      </c>
    </row>
    <row r="47" ht="45">
      <c r="A47" s="117" t="s">
        <v>288</v>
      </c>
    </row>
    <row r="48" ht="45">
      <c r="A48" s="117" t="s">
        <v>289</v>
      </c>
    </row>
    <row r="49" ht="45">
      <c r="A49" s="117" t="s">
        <v>290</v>
      </c>
    </row>
    <row r="50" ht="15">
      <c r="A50" s="117"/>
    </row>
    <row r="51" ht="15">
      <c r="A51" s="118" t="s">
        <v>291</v>
      </c>
    </row>
    <row r="52" ht="15">
      <c r="A52" s="117"/>
    </row>
    <row r="53" ht="15">
      <c r="A53" s="117" t="s">
        <v>292</v>
      </c>
    </row>
    <row r="54" ht="30">
      <c r="A54" s="117" t="s">
        <v>293</v>
      </c>
    </row>
    <row r="55" ht="30">
      <c r="A55" s="117" t="s">
        <v>294</v>
      </c>
    </row>
    <row r="56" ht="45">
      <c r="A56" s="117" t="s">
        <v>295</v>
      </c>
    </row>
    <row r="57" ht="60">
      <c r="A57" s="117" t="s">
        <v>296</v>
      </c>
    </row>
    <row r="58" ht="60">
      <c r="A58" s="117" t="s">
        <v>297</v>
      </c>
    </row>
    <row r="59" ht="30">
      <c r="A59" s="117" t="s">
        <v>298</v>
      </c>
    </row>
    <row r="60" ht="30">
      <c r="A60" s="117" t="s">
        <v>299</v>
      </c>
    </row>
    <row r="61" ht="15">
      <c r="A61" s="117"/>
    </row>
    <row r="62" ht="15">
      <c r="A62" s="117" t="s">
        <v>300</v>
      </c>
    </row>
    <row r="63" ht="30">
      <c r="A63" s="117" t="s">
        <v>301</v>
      </c>
    </row>
    <row r="64" ht="30">
      <c r="A64" s="117" t="s">
        <v>302</v>
      </c>
    </row>
    <row r="65" ht="30">
      <c r="A65" s="117" t="s">
        <v>303</v>
      </c>
    </row>
    <row r="66" ht="30">
      <c r="A66" s="117" t="s">
        <v>304</v>
      </c>
    </row>
    <row r="67" ht="30">
      <c r="A67" s="117" t="s">
        <v>305</v>
      </c>
    </row>
    <row r="68" ht="45">
      <c r="A68" s="117" t="s">
        <v>306</v>
      </c>
    </row>
    <row r="69" ht="30">
      <c r="A69" s="117" t="s">
        <v>307</v>
      </c>
    </row>
    <row r="70" ht="15">
      <c r="A70" s="117" t="s">
        <v>308</v>
      </c>
    </row>
    <row r="71" ht="30">
      <c r="A71" s="117" t="s">
        <v>309</v>
      </c>
    </row>
    <row r="72" ht="75">
      <c r="A72" s="117" t="s">
        <v>310</v>
      </c>
    </row>
    <row r="73" ht="75">
      <c r="A73" s="117" t="s">
        <v>311</v>
      </c>
    </row>
    <row r="74" ht="15">
      <c r="A74" s="117"/>
    </row>
    <row r="75" ht="15">
      <c r="A75" s="118" t="s">
        <v>312</v>
      </c>
    </row>
    <row r="76" ht="15">
      <c r="A76" s="117"/>
    </row>
    <row r="77" ht="15">
      <c r="A77" s="117" t="s">
        <v>313</v>
      </c>
    </row>
    <row r="78" ht="30">
      <c r="A78" s="117" t="s">
        <v>314</v>
      </c>
    </row>
    <row r="79" ht="30">
      <c r="A79" s="117" t="s">
        <v>315</v>
      </c>
    </row>
    <row r="80" ht="75">
      <c r="A80" s="117" t="s">
        <v>316</v>
      </c>
    </row>
    <row r="81" ht="30">
      <c r="A81" s="117" t="s">
        <v>317</v>
      </c>
    </row>
    <row r="82" ht="15">
      <c r="A82" s="117"/>
    </row>
    <row r="83" ht="15">
      <c r="A83" s="117" t="s">
        <v>318</v>
      </c>
    </row>
    <row r="84" ht="30">
      <c r="A84" s="117" t="s">
        <v>319</v>
      </c>
    </row>
    <row r="85" ht="45">
      <c r="A85" s="117" t="s">
        <v>320</v>
      </c>
    </row>
    <row r="86" ht="45">
      <c r="A86" s="117" t="s">
        <v>321</v>
      </c>
    </row>
    <row r="87" ht="30">
      <c r="A87" s="117" t="s">
        <v>322</v>
      </c>
    </row>
    <row r="88" ht="60">
      <c r="A88" s="117" t="s">
        <v>323</v>
      </c>
    </row>
    <row r="89" ht="30">
      <c r="A89" s="117" t="s">
        <v>324</v>
      </c>
    </row>
    <row r="90" ht="15">
      <c r="A90" s="117" t="s">
        <v>325</v>
      </c>
    </row>
    <row r="91" ht="15">
      <c r="A91" s="117" t="s">
        <v>326</v>
      </c>
    </row>
    <row r="92" ht="45">
      <c r="A92" s="117" t="s">
        <v>327</v>
      </c>
    </row>
    <row r="93" ht="30">
      <c r="A93" s="117" t="s">
        <v>328</v>
      </c>
    </row>
    <row r="94" ht="45">
      <c r="A94" s="117" t="s">
        <v>329</v>
      </c>
    </row>
    <row r="95" ht="45">
      <c r="A95" s="117" t="s">
        <v>330</v>
      </c>
    </row>
    <row r="96" ht="45">
      <c r="A96" s="117" t="s">
        <v>331</v>
      </c>
    </row>
    <row r="97" ht="15">
      <c r="A97" s="117"/>
    </row>
    <row r="98" ht="15">
      <c r="A98" s="118" t="s">
        <v>332</v>
      </c>
    </row>
    <row r="99" ht="15">
      <c r="A99" s="118"/>
    </row>
    <row r="100" ht="60">
      <c r="A100" s="117" t="s">
        <v>333</v>
      </c>
    </row>
    <row r="101" ht="60">
      <c r="A101" s="117" t="s">
        <v>334</v>
      </c>
    </row>
    <row r="102" ht="45">
      <c r="A102" s="117" t="s">
        <v>335</v>
      </c>
    </row>
    <row r="103" ht="105">
      <c r="A103" s="117" t="s">
        <v>336</v>
      </c>
    </row>
    <row r="104" ht="15">
      <c r="A104" s="117"/>
    </row>
    <row r="105" ht="15">
      <c r="A105" s="118" t="s">
        <v>337</v>
      </c>
    </row>
    <row r="106" ht="15">
      <c r="A106" s="117"/>
    </row>
    <row r="107" ht="30">
      <c r="A107" s="117" t="s">
        <v>338</v>
      </c>
    </row>
    <row r="108" ht="30">
      <c r="A108" s="117" t="s">
        <v>339</v>
      </c>
    </row>
    <row r="109" ht="15">
      <c r="A109" s="117"/>
    </row>
    <row r="110" ht="15">
      <c r="A110" s="118" t="s">
        <v>340</v>
      </c>
    </row>
    <row r="111" ht="15">
      <c r="A111" s="117"/>
    </row>
    <row r="112" ht="30">
      <c r="A112" s="117" t="s">
        <v>341</v>
      </c>
    </row>
    <row r="113" ht="30">
      <c r="A113" s="117" t="s">
        <v>342</v>
      </c>
    </row>
    <row r="114" ht="15">
      <c r="A114" s="117"/>
    </row>
    <row r="115" ht="15">
      <c r="A115" s="118" t="s">
        <v>343</v>
      </c>
    </row>
    <row r="116" ht="15">
      <c r="A116" s="117"/>
    </row>
    <row r="117" ht="15">
      <c r="A117" s="119" t="s">
        <v>344</v>
      </c>
    </row>
    <row r="118" ht="15">
      <c r="A118" s="119" t="s">
        <v>345</v>
      </c>
    </row>
    <row r="119" ht="15">
      <c r="A119" s="119" t="s">
        <v>346</v>
      </c>
    </row>
    <row r="120" ht="15">
      <c r="A120" s="119" t="s">
        <v>347</v>
      </c>
    </row>
    <row r="121" ht="15">
      <c r="A121" s="119" t="s">
        <v>348</v>
      </c>
    </row>
    <row r="122" ht="15">
      <c r="A122" s="119" t="s">
        <v>349</v>
      </c>
    </row>
    <row r="123" ht="15">
      <c r="A123" s="119" t="s">
        <v>350</v>
      </c>
    </row>
    <row r="124" ht="15">
      <c r="A124" s="119" t="s">
        <v>351</v>
      </c>
    </row>
    <row r="125" ht="15">
      <c r="A125" s="119"/>
    </row>
    <row r="126" ht="15">
      <c r="A126" s="119"/>
    </row>
    <row r="127" ht="15">
      <c r="A127" s="119" t="s">
        <v>352</v>
      </c>
    </row>
    <row r="128" ht="15">
      <c r="A128" s="119" t="s">
        <v>353</v>
      </c>
    </row>
    <row r="129" ht="15">
      <c r="A129" s="119" t="s">
        <v>354</v>
      </c>
    </row>
    <row r="130" ht="15">
      <c r="A130" s="119" t="s">
        <v>355</v>
      </c>
    </row>
    <row r="131" ht="15">
      <c r="A131" s="117"/>
    </row>
    <row r="132" ht="15">
      <c r="A132" s="117"/>
    </row>
  </sheetData>
  <sheetProtection/>
  <mergeCells count="9">
    <mergeCell ref="A13:J13"/>
    <mergeCell ref="B3:E3"/>
    <mergeCell ref="B4:E4"/>
    <mergeCell ref="B5:E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L18"/>
  <sheetViews>
    <sheetView tabSelected="1" zoomScalePageLayoutView="0" workbookViewId="0" topLeftCell="A1">
      <selection activeCell="B14" sqref="B14:I14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47.25" customHeight="1">
      <c r="B1" s="261" t="s">
        <v>231</v>
      </c>
      <c r="C1" s="261"/>
      <c r="D1" s="261"/>
      <c r="E1" s="261"/>
      <c r="F1" s="261"/>
      <c r="G1" s="261"/>
      <c r="H1" s="261"/>
      <c r="I1" s="261"/>
    </row>
    <row r="2" spans="2:9" ht="15">
      <c r="B2" s="43"/>
      <c r="C2" s="43"/>
      <c r="D2" s="43"/>
      <c r="E2" s="43"/>
      <c r="F2" s="43"/>
      <c r="G2" s="43"/>
      <c r="H2" s="43"/>
      <c r="I2" s="43"/>
    </row>
    <row r="3" spans="2:9" ht="15">
      <c r="B3" s="11" t="s">
        <v>0</v>
      </c>
      <c r="C3" s="263" t="s">
        <v>241</v>
      </c>
      <c r="D3" s="263"/>
      <c r="E3" s="263"/>
      <c r="F3" s="263"/>
      <c r="G3" s="263"/>
      <c r="H3" s="263"/>
      <c r="I3" s="263"/>
    </row>
    <row r="4" spans="2:9" ht="15">
      <c r="B4" s="11" t="s">
        <v>30</v>
      </c>
      <c r="C4" s="263">
        <v>7008006582</v>
      </c>
      <c r="D4" s="263"/>
      <c r="E4" s="263"/>
      <c r="F4" s="263"/>
      <c r="G4" s="263"/>
      <c r="H4" s="263"/>
      <c r="I4" s="263"/>
    </row>
    <row r="5" spans="2:9" ht="15">
      <c r="B5" s="11" t="s">
        <v>31</v>
      </c>
      <c r="C5" s="263">
        <v>700801001</v>
      </c>
      <c r="D5" s="263"/>
      <c r="E5" s="263"/>
      <c r="F5" s="263"/>
      <c r="G5" s="263"/>
      <c r="H5" s="263"/>
      <c r="I5" s="263"/>
    </row>
    <row r="6" spans="2:9" ht="15">
      <c r="B6" s="11" t="s">
        <v>96</v>
      </c>
      <c r="C6" s="263">
        <v>2010</v>
      </c>
      <c r="D6" s="263"/>
      <c r="E6" s="263"/>
      <c r="F6" s="263"/>
      <c r="G6" s="263"/>
      <c r="H6" s="263"/>
      <c r="I6" s="263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101</v>
      </c>
      <c r="C8" s="247" t="s">
        <v>240</v>
      </c>
      <c r="D8" s="247"/>
      <c r="E8" s="247"/>
      <c r="F8" s="247"/>
      <c r="G8" s="247"/>
      <c r="H8" s="247"/>
      <c r="I8" s="247"/>
    </row>
    <row r="9" spans="2:9" ht="28.5" customHeight="1">
      <c r="B9" s="18" t="s">
        <v>35</v>
      </c>
      <c r="C9" s="247">
        <v>83824423296</v>
      </c>
      <c r="D9" s="247"/>
      <c r="E9" s="247"/>
      <c r="F9" s="247"/>
      <c r="G9" s="247"/>
      <c r="H9" s="247"/>
      <c r="I9" s="247"/>
    </row>
    <row r="10" spans="2:9" ht="27" customHeight="1">
      <c r="B10" s="18" t="s">
        <v>34</v>
      </c>
      <c r="C10" s="247" t="s">
        <v>233</v>
      </c>
      <c r="D10" s="247"/>
      <c r="E10" s="247"/>
      <c r="F10" s="247"/>
      <c r="G10" s="247"/>
      <c r="H10" s="247"/>
      <c r="I10" s="247"/>
    </row>
    <row r="11" spans="2:9" ht="28.5" customHeight="1">
      <c r="B11" s="18" t="s">
        <v>32</v>
      </c>
      <c r="C11" s="262" t="s">
        <v>261</v>
      </c>
      <c r="D11" s="247"/>
      <c r="E11" s="247"/>
      <c r="F11" s="247"/>
      <c r="G11" s="247"/>
      <c r="H11" s="247"/>
      <c r="I11" s="247"/>
    </row>
    <row r="12" spans="2:9" ht="27" customHeight="1">
      <c r="B12" s="18" t="s">
        <v>33</v>
      </c>
      <c r="C12" s="247"/>
      <c r="D12" s="247"/>
      <c r="E12" s="247"/>
      <c r="F12" s="247"/>
      <c r="G12" s="247"/>
      <c r="H12" s="247"/>
      <c r="I12" s="247"/>
    </row>
    <row r="14" spans="2:12" ht="22.5" customHeight="1">
      <c r="B14" s="264" t="s">
        <v>80</v>
      </c>
      <c r="C14" s="265"/>
      <c r="D14" s="265"/>
      <c r="E14" s="265"/>
      <c r="F14" s="265"/>
      <c r="G14" s="265"/>
      <c r="H14" s="265"/>
      <c r="I14" s="266"/>
      <c r="J14" s="252" t="s">
        <v>232</v>
      </c>
      <c r="K14" s="253"/>
      <c r="L14" s="254"/>
    </row>
    <row r="15" spans="2:12" ht="27" customHeight="1">
      <c r="B15" s="267" t="s">
        <v>81</v>
      </c>
      <c r="C15" s="268"/>
      <c r="D15" s="268"/>
      <c r="E15" s="268"/>
      <c r="F15" s="268"/>
      <c r="G15" s="268"/>
      <c r="H15" s="268"/>
      <c r="I15" s="269"/>
      <c r="J15" s="255"/>
      <c r="K15" s="256"/>
      <c r="L15" s="257"/>
    </row>
    <row r="16" spans="2:12" ht="57.75" customHeight="1">
      <c r="B16" s="270" t="s">
        <v>102</v>
      </c>
      <c r="C16" s="271"/>
      <c r="D16" s="271"/>
      <c r="E16" s="271"/>
      <c r="F16" s="271"/>
      <c r="G16" s="271"/>
      <c r="H16" s="271"/>
      <c r="I16" s="272"/>
      <c r="J16" s="258"/>
      <c r="K16" s="259"/>
      <c r="L16" s="260"/>
    </row>
    <row r="18" spans="2:9" ht="32.25" customHeight="1">
      <c r="B18" s="200" t="s">
        <v>148</v>
      </c>
      <c r="C18" s="200"/>
      <c r="D18" s="200"/>
      <c r="E18" s="200"/>
      <c r="F18" s="200"/>
      <c r="G18" s="200"/>
      <c r="H18" s="200"/>
      <c r="I18" s="200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ksk2006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54"/>
  <sheetViews>
    <sheetView zoomScalePageLayoutView="0" workbookViewId="0" topLeftCell="B7">
      <selection activeCell="H18" sqref="H18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0" t="s">
        <v>217</v>
      </c>
      <c r="C2" s="160"/>
      <c r="D2" s="160"/>
      <c r="E2" s="160"/>
      <c r="F2" s="160"/>
      <c r="G2" s="160"/>
      <c r="H2" s="160"/>
      <c r="I2" s="160"/>
    </row>
    <row r="3" spans="2:9" ht="9" customHeight="1" thickBot="1">
      <c r="B3" s="96"/>
      <c r="C3" s="96"/>
      <c r="D3" s="96"/>
      <c r="E3" s="96"/>
      <c r="F3" s="96"/>
      <c r="G3" s="96"/>
      <c r="H3" s="96"/>
      <c r="I3" s="96"/>
    </row>
    <row r="4" spans="2:9" ht="15.75" thickTop="1">
      <c r="B4" s="132" t="s">
        <v>0</v>
      </c>
      <c r="C4" s="133"/>
      <c r="D4" s="134" t="s">
        <v>241</v>
      </c>
      <c r="E4" s="134"/>
      <c r="F4" s="134"/>
      <c r="G4" s="134"/>
      <c r="H4" s="134"/>
      <c r="I4" s="135"/>
    </row>
    <row r="5" spans="2:9" ht="15">
      <c r="B5" s="138" t="s">
        <v>30</v>
      </c>
      <c r="C5" s="139"/>
      <c r="D5" s="122">
        <v>7008006582</v>
      </c>
      <c r="E5" s="122"/>
      <c r="F5" s="122"/>
      <c r="G5" s="122"/>
      <c r="H5" s="122"/>
      <c r="I5" s="123"/>
    </row>
    <row r="6" spans="2:9" ht="15">
      <c r="B6" s="138" t="s">
        <v>31</v>
      </c>
      <c r="C6" s="139"/>
      <c r="D6" s="122">
        <v>700801001</v>
      </c>
      <c r="E6" s="122"/>
      <c r="F6" s="122"/>
      <c r="G6" s="122"/>
      <c r="H6" s="122"/>
      <c r="I6" s="123"/>
    </row>
    <row r="7" spans="2:9" ht="15.75" thickBot="1">
      <c r="B7" s="130" t="s">
        <v>82</v>
      </c>
      <c r="C7" s="131"/>
      <c r="D7" s="122" t="s">
        <v>233</v>
      </c>
      <c r="E7" s="122"/>
      <c r="F7" s="122"/>
      <c r="G7" s="122"/>
      <c r="H7" s="122"/>
      <c r="I7" s="123"/>
    </row>
    <row r="8" spans="1:9" ht="15.75" thickTop="1">
      <c r="A8" s="155"/>
      <c r="B8" s="126" t="s">
        <v>210</v>
      </c>
      <c r="C8" s="127"/>
      <c r="D8" s="156" t="s">
        <v>242</v>
      </c>
      <c r="E8" s="156"/>
      <c r="F8" s="156"/>
      <c r="G8" s="156"/>
      <c r="H8" s="156"/>
      <c r="I8" s="157"/>
    </row>
    <row r="9" spans="1:9" ht="15">
      <c r="A9" s="155"/>
      <c r="B9" s="136"/>
      <c r="C9" s="137"/>
      <c r="D9" s="158"/>
      <c r="E9" s="158"/>
      <c r="F9" s="158"/>
      <c r="G9" s="158"/>
      <c r="H9" s="158"/>
      <c r="I9" s="159"/>
    </row>
    <row r="10" spans="2:9" ht="24.75" customHeight="1">
      <c r="B10" s="136" t="s">
        <v>25</v>
      </c>
      <c r="C10" s="137"/>
      <c r="D10" s="144" t="s">
        <v>234</v>
      </c>
      <c r="E10" s="145"/>
      <c r="F10" s="145"/>
      <c r="G10" s="145"/>
      <c r="H10" s="145"/>
      <c r="I10" s="146"/>
    </row>
    <row r="11" spans="2:9" ht="15">
      <c r="B11" s="136" t="s">
        <v>85</v>
      </c>
      <c r="C11" s="137"/>
      <c r="D11" s="128" t="s">
        <v>235</v>
      </c>
      <c r="E11" s="128"/>
      <c r="F11" s="128"/>
      <c r="G11" s="128"/>
      <c r="H11" s="128"/>
      <c r="I11" s="129"/>
    </row>
    <row r="12" spans="2:9" ht="15.75" thickBot="1">
      <c r="B12" s="147" t="s">
        <v>1</v>
      </c>
      <c r="C12" s="148"/>
      <c r="D12" s="141" t="s">
        <v>243</v>
      </c>
      <c r="E12" s="141"/>
      <c r="F12" s="141"/>
      <c r="G12" s="141"/>
      <c r="H12" s="141"/>
      <c r="I12" s="142"/>
    </row>
    <row r="13" spans="2:9" ht="16.5" thickBot="1" thickTop="1">
      <c r="B13" s="149" t="s">
        <v>44</v>
      </c>
      <c r="C13" s="149"/>
      <c r="D13" s="149"/>
      <c r="E13" s="149"/>
      <c r="F13" s="149"/>
      <c r="G13" s="149"/>
      <c r="H13" s="149"/>
      <c r="I13" s="149"/>
    </row>
    <row r="14" spans="2:9" ht="15" customHeight="1" thickBot="1" thickTop="1">
      <c r="B14" s="143" t="s">
        <v>38</v>
      </c>
      <c r="C14" s="143"/>
      <c r="D14" s="143" t="s">
        <v>18</v>
      </c>
      <c r="E14" s="143" t="s">
        <v>23</v>
      </c>
      <c r="F14" s="143"/>
      <c r="G14" s="143"/>
      <c r="H14" s="143"/>
      <c r="I14" s="143" t="s">
        <v>26</v>
      </c>
    </row>
    <row r="15" spans="2:9" ht="49.5" customHeight="1" thickBot="1" thickTop="1">
      <c r="B15" s="143"/>
      <c r="C15" s="143"/>
      <c r="D15" s="143"/>
      <c r="E15" s="103" t="s">
        <v>19</v>
      </c>
      <c r="F15" s="103" t="s">
        <v>20</v>
      </c>
      <c r="G15" s="103" t="s">
        <v>21</v>
      </c>
      <c r="H15" s="103" t="s">
        <v>22</v>
      </c>
      <c r="I15" s="143"/>
    </row>
    <row r="16" spans="2:9" ht="16.5" thickBot="1" thickTop="1">
      <c r="B16" s="140" t="s">
        <v>36</v>
      </c>
      <c r="C16" s="97" t="s">
        <v>24</v>
      </c>
      <c r="D16" s="99">
        <v>1390.69</v>
      </c>
      <c r="E16" s="99"/>
      <c r="F16" s="99"/>
      <c r="G16" s="99"/>
      <c r="H16" s="99"/>
      <c r="I16" s="100"/>
    </row>
    <row r="17" spans="2:9" ht="16.5" thickBot="1" thickTop="1">
      <c r="B17" s="140"/>
      <c r="C17" s="101" t="s">
        <v>43</v>
      </c>
      <c r="D17" s="99"/>
      <c r="E17" s="102"/>
      <c r="F17" s="102"/>
      <c r="G17" s="102"/>
      <c r="H17" s="102"/>
      <c r="I17" s="99"/>
    </row>
    <row r="18" spans="2:9" ht="16.5" thickBot="1" thickTop="1">
      <c r="B18" s="125" t="s">
        <v>37</v>
      </c>
      <c r="C18" s="97" t="s">
        <v>24</v>
      </c>
      <c r="D18" s="99">
        <v>1390.69</v>
      </c>
      <c r="E18" s="102"/>
      <c r="F18" s="102"/>
      <c r="G18" s="102"/>
      <c r="H18" s="102"/>
      <c r="I18" s="99"/>
    </row>
    <row r="19" spans="2:9" ht="27" thickBot="1" thickTop="1">
      <c r="B19" s="125"/>
      <c r="C19" s="97" t="s">
        <v>43</v>
      </c>
      <c r="D19" s="102"/>
      <c r="E19" s="102"/>
      <c r="F19" s="102"/>
      <c r="G19" s="102"/>
      <c r="H19" s="102"/>
      <c r="I19" s="99"/>
    </row>
    <row r="20" spans="2:9" ht="16.5" thickBot="1" thickTop="1">
      <c r="B20" s="124" t="s">
        <v>98</v>
      </c>
      <c r="C20" s="124"/>
      <c r="D20" s="124"/>
      <c r="E20" s="124"/>
      <c r="F20" s="124"/>
      <c r="G20" s="124"/>
      <c r="H20" s="124"/>
      <c r="I20" s="124"/>
    </row>
    <row r="21" spans="2:9" ht="16.5" thickBot="1" thickTop="1">
      <c r="B21" s="140" t="s">
        <v>36</v>
      </c>
      <c r="C21" s="97" t="s">
        <v>45</v>
      </c>
      <c r="D21" s="98">
        <v>1390.69</v>
      </c>
      <c r="E21" s="99"/>
      <c r="F21" s="99"/>
      <c r="G21" s="99"/>
      <c r="H21" s="99"/>
      <c r="I21" s="100"/>
    </row>
    <row r="22" spans="2:9" ht="16.5" thickBot="1" thickTop="1">
      <c r="B22" s="140"/>
      <c r="C22" s="101" t="s">
        <v>46</v>
      </c>
      <c r="D22" s="99"/>
      <c r="E22" s="102"/>
      <c r="F22" s="102"/>
      <c r="G22" s="102"/>
      <c r="H22" s="102"/>
      <c r="I22" s="99"/>
    </row>
    <row r="23" spans="2:9" ht="16.5" thickBot="1" thickTop="1">
      <c r="B23" s="125" t="s">
        <v>37</v>
      </c>
      <c r="C23" s="97" t="s">
        <v>45</v>
      </c>
      <c r="D23" s="99">
        <v>1390.69</v>
      </c>
      <c r="E23" s="102"/>
      <c r="F23" s="102"/>
      <c r="G23" s="102"/>
      <c r="H23" s="102"/>
      <c r="I23" s="99"/>
    </row>
    <row r="24" spans="2:9" ht="16.5" thickBot="1" thickTop="1">
      <c r="B24" s="125"/>
      <c r="C24" s="97" t="s">
        <v>46</v>
      </c>
      <c r="D24" s="102"/>
      <c r="E24" s="102"/>
      <c r="F24" s="102"/>
      <c r="G24" s="102"/>
      <c r="H24" s="102"/>
      <c r="I24" s="99"/>
    </row>
    <row r="25" spans="2:9" ht="16.5" thickBot="1" thickTop="1">
      <c r="B25" s="124" t="s">
        <v>99</v>
      </c>
      <c r="C25" s="124"/>
      <c r="D25" s="124"/>
      <c r="E25" s="124"/>
      <c r="F25" s="124"/>
      <c r="G25" s="124"/>
      <c r="H25" s="124"/>
      <c r="I25" s="124"/>
    </row>
    <row r="26" spans="2:9" ht="16.5" thickBot="1" thickTop="1">
      <c r="B26" s="125" t="s">
        <v>36</v>
      </c>
      <c r="C26" s="97" t="s">
        <v>45</v>
      </c>
      <c r="D26" s="98">
        <v>1090.51</v>
      </c>
      <c r="E26" s="99"/>
      <c r="F26" s="99"/>
      <c r="G26" s="99"/>
      <c r="H26" s="99"/>
      <c r="I26" s="100"/>
    </row>
    <row r="27" spans="2:9" ht="16.5" thickBot="1" thickTop="1">
      <c r="B27" s="125"/>
      <c r="C27" s="101" t="s">
        <v>46</v>
      </c>
      <c r="D27" s="99"/>
      <c r="E27" s="102"/>
      <c r="F27" s="102"/>
      <c r="G27" s="102"/>
      <c r="H27" s="102"/>
      <c r="I27" s="99"/>
    </row>
    <row r="28" spans="2:9" ht="16.5" thickBot="1" thickTop="1">
      <c r="B28" s="125" t="s">
        <v>37</v>
      </c>
      <c r="C28" s="97" t="s">
        <v>45</v>
      </c>
      <c r="D28" s="99">
        <v>1090.51</v>
      </c>
      <c r="E28" s="102"/>
      <c r="F28" s="102"/>
      <c r="G28" s="102"/>
      <c r="H28" s="102"/>
      <c r="I28" s="99"/>
    </row>
    <row r="29" spans="2:9" ht="16.5" thickBot="1" thickTop="1">
      <c r="B29" s="125"/>
      <c r="C29" s="97" t="s">
        <v>46</v>
      </c>
      <c r="D29" s="102"/>
      <c r="E29" s="102"/>
      <c r="F29" s="102"/>
      <c r="G29" s="102"/>
      <c r="H29" s="102"/>
      <c r="I29" s="99"/>
    </row>
    <row r="30" spans="2:9" ht="25.5" customHeight="1" thickBot="1" thickTop="1">
      <c r="B30" s="104"/>
      <c r="C30" s="104"/>
      <c r="D30" s="104"/>
      <c r="E30" s="104"/>
      <c r="F30" s="104"/>
      <c r="G30" s="104"/>
      <c r="H30" s="104"/>
      <c r="I30" s="104"/>
    </row>
    <row r="31" spans="2:9" ht="15.75" thickTop="1">
      <c r="B31" s="132" t="s">
        <v>0</v>
      </c>
      <c r="C31" s="133"/>
      <c r="D31" s="134" t="s">
        <v>241</v>
      </c>
      <c r="E31" s="134"/>
      <c r="F31" s="134"/>
      <c r="G31" s="134"/>
      <c r="H31" s="134"/>
      <c r="I31" s="135"/>
    </row>
    <row r="32" spans="2:9" ht="15">
      <c r="B32" s="138" t="s">
        <v>30</v>
      </c>
      <c r="C32" s="139"/>
      <c r="D32" s="122">
        <v>7008006582</v>
      </c>
      <c r="E32" s="122"/>
      <c r="F32" s="122"/>
      <c r="G32" s="122"/>
      <c r="H32" s="122"/>
      <c r="I32" s="123"/>
    </row>
    <row r="33" spans="2:9" ht="15">
      <c r="B33" s="138" t="s">
        <v>31</v>
      </c>
      <c r="C33" s="139"/>
      <c r="D33" s="122">
        <v>700801001</v>
      </c>
      <c r="E33" s="122"/>
      <c r="F33" s="122"/>
      <c r="G33" s="122"/>
      <c r="H33" s="122"/>
      <c r="I33" s="123"/>
    </row>
    <row r="34" spans="2:9" ht="15.75" thickBot="1">
      <c r="B34" s="130" t="s">
        <v>82</v>
      </c>
      <c r="C34" s="131"/>
      <c r="D34" s="122" t="s">
        <v>233</v>
      </c>
      <c r="E34" s="122"/>
      <c r="F34" s="122"/>
      <c r="G34" s="122"/>
      <c r="H34" s="122"/>
      <c r="I34" s="123"/>
    </row>
    <row r="35" spans="1:9" ht="48.75" customHeight="1" thickTop="1">
      <c r="A35" s="39"/>
      <c r="B35" s="126" t="s">
        <v>211</v>
      </c>
      <c r="C35" s="127"/>
      <c r="D35" s="156" t="s">
        <v>244</v>
      </c>
      <c r="E35" s="156"/>
      <c r="F35" s="156"/>
      <c r="G35" s="156"/>
      <c r="H35" s="156"/>
      <c r="I35" s="157"/>
    </row>
    <row r="36" spans="2:9" ht="28.5" customHeight="1">
      <c r="B36" s="136" t="s">
        <v>25</v>
      </c>
      <c r="C36" s="137"/>
      <c r="D36" s="128" t="s">
        <v>245</v>
      </c>
      <c r="E36" s="128"/>
      <c r="F36" s="128"/>
      <c r="G36" s="128"/>
      <c r="H36" s="128"/>
      <c r="I36" s="129"/>
    </row>
    <row r="37" spans="2:9" ht="16.5" customHeight="1">
      <c r="B37" s="136" t="s">
        <v>83</v>
      </c>
      <c r="C37" s="137"/>
      <c r="D37" s="128" t="s">
        <v>246</v>
      </c>
      <c r="E37" s="128"/>
      <c r="F37" s="128"/>
      <c r="G37" s="128"/>
      <c r="H37" s="128"/>
      <c r="I37" s="129"/>
    </row>
    <row r="38" spans="2:9" ht="16.5" customHeight="1" thickBot="1">
      <c r="B38" s="150" t="s">
        <v>1</v>
      </c>
      <c r="C38" s="151"/>
      <c r="D38" s="152" t="s">
        <v>247</v>
      </c>
      <c r="E38" s="152"/>
      <c r="F38" s="152"/>
      <c r="G38" s="152"/>
      <c r="H38" s="152"/>
      <c r="I38" s="153"/>
    </row>
    <row r="39" spans="2:9" ht="28.5" customHeight="1" thickBot="1" thickTop="1">
      <c r="B39" s="140" t="s">
        <v>84</v>
      </c>
      <c r="C39" s="140"/>
      <c r="D39" s="124">
        <v>460</v>
      </c>
      <c r="E39" s="124"/>
      <c r="F39" s="124"/>
      <c r="G39" s="124"/>
      <c r="H39" s="124"/>
      <c r="I39" s="124"/>
    </row>
    <row r="40" spans="2:9" ht="28.5" customHeight="1" thickBot="1" thickTop="1">
      <c r="B40" s="104"/>
      <c r="C40" s="104"/>
      <c r="D40" s="104"/>
      <c r="E40" s="104"/>
      <c r="F40" s="104"/>
      <c r="G40" s="104"/>
      <c r="H40" s="104"/>
      <c r="I40" s="104"/>
    </row>
    <row r="41" spans="2:9" ht="15.75" thickTop="1">
      <c r="B41" s="132" t="s">
        <v>0</v>
      </c>
      <c r="C41" s="133"/>
      <c r="D41" s="134"/>
      <c r="E41" s="134"/>
      <c r="F41" s="134"/>
      <c r="G41" s="134"/>
      <c r="H41" s="134"/>
      <c r="I41" s="135"/>
    </row>
    <row r="42" spans="2:9" ht="15">
      <c r="B42" s="138" t="s">
        <v>30</v>
      </c>
      <c r="C42" s="139"/>
      <c r="D42" s="122"/>
      <c r="E42" s="122"/>
      <c r="F42" s="122"/>
      <c r="G42" s="122"/>
      <c r="H42" s="122"/>
      <c r="I42" s="123"/>
    </row>
    <row r="43" spans="2:9" ht="15">
      <c r="B43" s="138" t="s">
        <v>31</v>
      </c>
      <c r="C43" s="139"/>
      <c r="D43" s="122"/>
      <c r="E43" s="122"/>
      <c r="F43" s="122"/>
      <c r="G43" s="122"/>
      <c r="H43" s="122"/>
      <c r="I43" s="123"/>
    </row>
    <row r="44" spans="2:9" ht="15.75" thickBot="1">
      <c r="B44" s="130" t="s">
        <v>82</v>
      </c>
      <c r="C44" s="131"/>
      <c r="D44" s="122"/>
      <c r="E44" s="122"/>
      <c r="F44" s="122"/>
      <c r="G44" s="122"/>
      <c r="H44" s="122"/>
      <c r="I44" s="123"/>
    </row>
    <row r="45" spans="1:9" ht="30.75" customHeight="1" thickTop="1">
      <c r="A45" s="155"/>
      <c r="B45" s="126" t="s">
        <v>212</v>
      </c>
      <c r="C45" s="127"/>
      <c r="D45" s="156"/>
      <c r="E45" s="156"/>
      <c r="F45" s="156"/>
      <c r="G45" s="156"/>
      <c r="H45" s="156"/>
      <c r="I45" s="157"/>
    </row>
    <row r="46" spans="1:9" ht="15" customHeight="1">
      <c r="A46" s="155"/>
      <c r="B46" s="136"/>
      <c r="C46" s="137"/>
      <c r="D46" s="158"/>
      <c r="E46" s="158"/>
      <c r="F46" s="158"/>
      <c r="G46" s="158"/>
      <c r="H46" s="158"/>
      <c r="I46" s="159"/>
    </row>
    <row r="47" spans="2:9" ht="30.75" customHeight="1">
      <c r="B47" s="136" t="s">
        <v>25</v>
      </c>
      <c r="C47" s="137"/>
      <c r="D47" s="128"/>
      <c r="E47" s="128"/>
      <c r="F47" s="128"/>
      <c r="G47" s="128"/>
      <c r="H47" s="128"/>
      <c r="I47" s="129"/>
    </row>
    <row r="48" spans="2:9" ht="15">
      <c r="B48" s="136" t="s">
        <v>83</v>
      </c>
      <c r="C48" s="137"/>
      <c r="D48" s="128"/>
      <c r="E48" s="128"/>
      <c r="F48" s="128"/>
      <c r="G48" s="128"/>
      <c r="H48" s="128"/>
      <c r="I48" s="129"/>
    </row>
    <row r="49" spans="2:9" ht="15.75" thickBot="1">
      <c r="B49" s="147" t="s">
        <v>1</v>
      </c>
      <c r="C49" s="148"/>
      <c r="D49" s="141"/>
      <c r="E49" s="141"/>
      <c r="F49" s="141"/>
      <c r="G49" s="141"/>
      <c r="H49" s="141"/>
      <c r="I49" s="142"/>
    </row>
    <row r="50" spans="2:9" ht="28.5" customHeight="1" thickBot="1" thickTop="1">
      <c r="B50" s="140" t="s">
        <v>27</v>
      </c>
      <c r="C50" s="140"/>
      <c r="D50" s="124"/>
      <c r="E50" s="124"/>
      <c r="F50" s="124"/>
      <c r="G50" s="124"/>
      <c r="H50" s="124"/>
      <c r="I50" s="124"/>
    </row>
    <row r="51" spans="2:9" ht="15.75" thickTop="1">
      <c r="B51" s="104"/>
      <c r="C51" s="104"/>
      <c r="D51" s="104"/>
      <c r="E51" s="104"/>
      <c r="F51" s="104"/>
      <c r="G51" s="104"/>
      <c r="H51" s="104"/>
      <c r="I51" s="104"/>
    </row>
    <row r="52" spans="2:9" ht="31.5" customHeight="1">
      <c r="B52" s="154" t="s">
        <v>110</v>
      </c>
      <c r="C52" s="154"/>
      <c r="D52" s="154"/>
      <c r="E52" s="154"/>
      <c r="F52" s="154"/>
      <c r="G52" s="154"/>
      <c r="H52" s="154"/>
      <c r="I52" s="154"/>
    </row>
    <row r="53" spans="2:9" ht="51.75" customHeight="1">
      <c r="B53" s="154" t="s">
        <v>218</v>
      </c>
      <c r="C53" s="154"/>
      <c r="D53" s="154"/>
      <c r="E53" s="154"/>
      <c r="F53" s="154"/>
      <c r="G53" s="154"/>
      <c r="H53" s="154"/>
      <c r="I53" s="154"/>
    </row>
    <row r="54" spans="2:9" ht="15">
      <c r="B54" s="96"/>
      <c r="C54" s="96"/>
      <c r="D54" s="96"/>
      <c r="E54" s="96"/>
      <c r="F54" s="96"/>
      <c r="G54" s="96"/>
      <c r="H54" s="96"/>
      <c r="I54" s="96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D11:I11"/>
    <mergeCell ref="B12:C12"/>
    <mergeCell ref="B13:I13"/>
    <mergeCell ref="B14:C15"/>
    <mergeCell ref="B16:B17"/>
    <mergeCell ref="I14:I15"/>
    <mergeCell ref="B11:C11"/>
    <mergeCell ref="B32:C32"/>
    <mergeCell ref="B7:C7"/>
    <mergeCell ref="B33:C33"/>
    <mergeCell ref="D7:I7"/>
    <mergeCell ref="D12:I12"/>
    <mergeCell ref="B8:C9"/>
    <mergeCell ref="B10:C10"/>
    <mergeCell ref="D14:D15"/>
    <mergeCell ref="D10:I10"/>
    <mergeCell ref="E14:H14"/>
    <mergeCell ref="D43:I43"/>
    <mergeCell ref="B18:B19"/>
    <mergeCell ref="B31:C31"/>
    <mergeCell ref="D31:I31"/>
    <mergeCell ref="B43:C43"/>
    <mergeCell ref="B34:C34"/>
    <mergeCell ref="D34:I34"/>
    <mergeCell ref="B42:C42"/>
    <mergeCell ref="D42:I42"/>
    <mergeCell ref="B21:B22"/>
    <mergeCell ref="B41:C41"/>
    <mergeCell ref="D41:I41"/>
    <mergeCell ref="B36:C36"/>
    <mergeCell ref="D36:I36"/>
    <mergeCell ref="B37:C37"/>
    <mergeCell ref="D33:I33"/>
    <mergeCell ref="D32:I32"/>
    <mergeCell ref="B20:I20"/>
    <mergeCell ref="B23:B24"/>
    <mergeCell ref="B35:C35"/>
    <mergeCell ref="D37:I37"/>
    <mergeCell ref="B44:C44"/>
    <mergeCell ref="D44:I44"/>
    <mergeCell ref="B25:I25"/>
    <mergeCell ref="B26:B27"/>
    <mergeCell ref="B28:B29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87" t="s">
        <v>219</v>
      </c>
      <c r="B2" s="188"/>
      <c r="C2" s="188"/>
      <c r="D2" s="188"/>
    </row>
    <row r="3" ht="15.75" thickBot="1"/>
    <row r="4" spans="1:4" ht="15.75" thickTop="1">
      <c r="A4" s="183" t="s">
        <v>0</v>
      </c>
      <c r="B4" s="184"/>
      <c r="C4" s="166" t="s">
        <v>241</v>
      </c>
      <c r="D4" s="167"/>
    </row>
    <row r="5" spans="1:4" ht="15">
      <c r="A5" s="163" t="s">
        <v>88</v>
      </c>
      <c r="B5" s="164"/>
      <c r="C5" s="161">
        <v>7008006582</v>
      </c>
      <c r="D5" s="162"/>
    </row>
    <row r="6" spans="1:4" ht="15">
      <c r="A6" s="163" t="s">
        <v>31</v>
      </c>
      <c r="B6" s="164"/>
      <c r="C6" s="161">
        <v>700801001</v>
      </c>
      <c r="D6" s="162"/>
    </row>
    <row r="7" spans="1:4" ht="15.75" thickBot="1">
      <c r="A7" s="163" t="s">
        <v>89</v>
      </c>
      <c r="B7" s="164"/>
      <c r="C7" s="168" t="s">
        <v>233</v>
      </c>
      <c r="D7" s="169"/>
    </row>
    <row r="8" spans="1:4" ht="29.25" customHeight="1" thickTop="1">
      <c r="A8" s="195" t="s">
        <v>86</v>
      </c>
      <c r="B8" s="196"/>
      <c r="C8" s="197" t="s">
        <v>248</v>
      </c>
      <c r="D8" s="198"/>
    </row>
    <row r="9" spans="1:4" ht="32.25" customHeight="1">
      <c r="A9" s="176" t="s">
        <v>25</v>
      </c>
      <c r="B9" s="177"/>
      <c r="C9" s="193" t="s">
        <v>249</v>
      </c>
      <c r="D9" s="194"/>
    </row>
    <row r="10" spans="1:4" ht="15">
      <c r="A10" s="185" t="s">
        <v>90</v>
      </c>
      <c r="B10" s="186"/>
      <c r="C10" s="170" t="s">
        <v>235</v>
      </c>
      <c r="D10" s="171"/>
    </row>
    <row r="11" spans="1:4" ht="15.75" thickBot="1">
      <c r="A11" s="189" t="s">
        <v>1</v>
      </c>
      <c r="B11" s="190"/>
      <c r="C11" s="191" t="s">
        <v>247</v>
      </c>
      <c r="D11" s="192"/>
    </row>
    <row r="12" spans="1:4" ht="16.5" thickBot="1" thickTop="1">
      <c r="A12" s="165" t="s">
        <v>50</v>
      </c>
      <c r="B12" s="165"/>
      <c r="C12" s="165" t="s">
        <v>6</v>
      </c>
      <c r="D12" s="165"/>
    </row>
    <row r="13" spans="1:4" ht="15" customHeight="1" thickBot="1" thickTop="1">
      <c r="A13" s="181" t="s">
        <v>87</v>
      </c>
      <c r="B13" s="181"/>
      <c r="C13" s="182">
        <f>1390.69-1090.51</f>
        <v>300.18000000000006</v>
      </c>
      <c r="D13" s="182"/>
    </row>
    <row r="14" spans="1:4" ht="16.5" thickBot="1" thickTop="1">
      <c r="A14" s="181"/>
      <c r="B14" s="181"/>
      <c r="C14" s="182"/>
      <c r="D14" s="182"/>
    </row>
    <row r="15" ht="29.25" customHeight="1" thickBot="1" thickTop="1"/>
    <row r="16" spans="1:4" ht="15.75" thickTop="1">
      <c r="A16" s="183" t="s">
        <v>0</v>
      </c>
      <c r="B16" s="184"/>
      <c r="C16" s="166" t="s">
        <v>241</v>
      </c>
      <c r="D16" s="167"/>
    </row>
    <row r="17" spans="1:4" ht="15">
      <c r="A17" s="163" t="s">
        <v>88</v>
      </c>
      <c r="B17" s="164"/>
      <c r="C17" s="161">
        <v>7008006582</v>
      </c>
      <c r="D17" s="162"/>
    </row>
    <row r="18" spans="1:4" ht="15">
      <c r="A18" s="163" t="s">
        <v>31</v>
      </c>
      <c r="B18" s="164"/>
      <c r="C18" s="161">
        <v>700801001</v>
      </c>
      <c r="D18" s="162"/>
    </row>
    <row r="19" spans="1:4" ht="15.75" thickBot="1">
      <c r="A19" s="163" t="s">
        <v>89</v>
      </c>
      <c r="B19" s="164"/>
      <c r="C19" s="168" t="s">
        <v>233</v>
      </c>
      <c r="D19" s="169"/>
    </row>
    <row r="20" spans="1:4" ht="29.25" customHeight="1" thickTop="1">
      <c r="A20" s="172" t="s">
        <v>93</v>
      </c>
      <c r="B20" s="173"/>
      <c r="C20" s="174" t="s">
        <v>250</v>
      </c>
      <c r="D20" s="175"/>
    </row>
    <row r="21" spans="1:4" ht="32.25" customHeight="1">
      <c r="A21" s="176" t="s">
        <v>25</v>
      </c>
      <c r="B21" s="177"/>
      <c r="C21" s="178" t="s">
        <v>251</v>
      </c>
      <c r="D21" s="179"/>
    </row>
    <row r="22" spans="1:4" ht="15">
      <c r="A22" s="185" t="s">
        <v>91</v>
      </c>
      <c r="B22" s="186"/>
      <c r="C22" s="170" t="s">
        <v>246</v>
      </c>
      <c r="D22" s="171"/>
    </row>
    <row r="23" spans="1:4" ht="15.75" thickBot="1">
      <c r="A23" s="185" t="s">
        <v>1</v>
      </c>
      <c r="B23" s="186"/>
      <c r="C23" s="170" t="s">
        <v>247</v>
      </c>
      <c r="D23" s="171"/>
    </row>
    <row r="24" spans="1:4" ht="16.5" thickBot="1" thickTop="1">
      <c r="A24" s="165" t="s">
        <v>50</v>
      </c>
      <c r="B24" s="165"/>
      <c r="C24" s="165" t="s">
        <v>6</v>
      </c>
      <c r="D24" s="165"/>
    </row>
    <row r="25" spans="1:4" ht="16.5" thickBot="1" thickTop="1">
      <c r="A25" s="181" t="s">
        <v>92</v>
      </c>
      <c r="B25" s="181"/>
      <c r="C25" s="182">
        <v>460</v>
      </c>
      <c r="D25" s="182"/>
    </row>
    <row r="26" spans="1:4" ht="16.5" thickBot="1" thickTop="1">
      <c r="A26" s="181"/>
      <c r="B26" s="181"/>
      <c r="C26" s="182"/>
      <c r="D26" s="182"/>
    </row>
    <row r="27" ht="15.75" thickTop="1"/>
    <row r="29" spans="1:9" ht="33" customHeight="1">
      <c r="A29" s="180" t="s">
        <v>110</v>
      </c>
      <c r="B29" s="180"/>
      <c r="C29" s="180"/>
      <c r="D29" s="180"/>
      <c r="E29" s="38"/>
      <c r="F29" s="38"/>
      <c r="G29" s="38"/>
      <c r="H29" s="38"/>
      <c r="I29" s="38"/>
    </row>
    <row r="30" spans="1:9" ht="64.5" customHeight="1">
      <c r="A30" s="180" t="s">
        <v>220</v>
      </c>
      <c r="B30" s="180"/>
      <c r="C30" s="180"/>
      <c r="D30" s="180"/>
      <c r="E30" s="38"/>
      <c r="F30" s="38"/>
      <c r="G30" s="38"/>
      <c r="H30" s="38"/>
      <c r="I30" s="38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D2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99" t="s">
        <v>221</v>
      </c>
      <c r="B2" s="199"/>
      <c r="C2" s="2"/>
    </row>
    <row r="3" spans="1:3" ht="15.75" thickTop="1">
      <c r="A3" s="44" t="s">
        <v>0</v>
      </c>
      <c r="B3" s="166" t="s">
        <v>241</v>
      </c>
      <c r="C3" s="167"/>
    </row>
    <row r="4" spans="1:3" ht="15">
      <c r="A4" s="46" t="s">
        <v>30</v>
      </c>
      <c r="B4" s="161">
        <v>7008006582</v>
      </c>
      <c r="C4" s="162"/>
    </row>
    <row r="5" spans="1:3" ht="15">
      <c r="A5" s="46" t="s">
        <v>31</v>
      </c>
      <c r="B5" s="161">
        <v>700801001</v>
      </c>
      <c r="C5" s="162"/>
    </row>
    <row r="6" spans="1:3" ht="15.75" thickBot="1">
      <c r="A6" s="46" t="s">
        <v>89</v>
      </c>
      <c r="B6" s="168" t="s">
        <v>233</v>
      </c>
      <c r="C6" s="169"/>
    </row>
    <row r="7" spans="1:2" ht="75.75" thickTop="1">
      <c r="A7" s="48" t="s">
        <v>100</v>
      </c>
      <c r="B7" s="49"/>
    </row>
    <row r="8" spans="1:2" ht="30">
      <c r="A8" s="50" t="s">
        <v>25</v>
      </c>
      <c r="B8" s="51"/>
    </row>
    <row r="9" spans="1:2" ht="15">
      <c r="A9" s="52" t="s">
        <v>90</v>
      </c>
      <c r="B9" s="51"/>
    </row>
    <row r="10" spans="1:2" ht="15.75" thickBot="1">
      <c r="A10" s="53" t="s">
        <v>1</v>
      </c>
      <c r="B10" s="54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 t="s">
        <v>236</v>
      </c>
    </row>
    <row r="13" ht="16.5" thickBot="1" thickTop="1"/>
    <row r="14" spans="1:3" ht="15.75" thickTop="1">
      <c r="A14" s="44" t="s">
        <v>0</v>
      </c>
      <c r="B14" s="45"/>
      <c r="C14" s="1"/>
    </row>
    <row r="15" spans="1:2" ht="15">
      <c r="A15" s="46" t="s">
        <v>30</v>
      </c>
      <c r="B15" s="47"/>
    </row>
    <row r="16" spans="1:2" ht="15">
      <c r="A16" s="46" t="s">
        <v>31</v>
      </c>
      <c r="B16" s="47"/>
    </row>
    <row r="17" spans="1:2" ht="15.75" thickBot="1">
      <c r="A17" s="46" t="s">
        <v>89</v>
      </c>
      <c r="B17" s="47"/>
    </row>
    <row r="18" spans="1:2" ht="62.25" customHeight="1" thickTop="1">
      <c r="A18" s="48" t="s">
        <v>136</v>
      </c>
      <c r="B18" s="49"/>
    </row>
    <row r="19" spans="1:2" ht="30">
      <c r="A19" s="50" t="s">
        <v>25</v>
      </c>
      <c r="B19" s="51"/>
    </row>
    <row r="20" spans="1:2" ht="15">
      <c r="A20" s="52" t="s">
        <v>90</v>
      </c>
      <c r="B20" s="51"/>
    </row>
    <row r="21" spans="1:2" ht="15.75" thickBot="1">
      <c r="A21" s="53" t="s">
        <v>1</v>
      </c>
      <c r="B21" s="54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 t="s">
        <v>236</v>
      </c>
    </row>
    <row r="24" ht="15.75" thickTop="1"/>
    <row r="25" spans="1:4" ht="36" customHeight="1">
      <c r="A25" s="200" t="s">
        <v>110</v>
      </c>
      <c r="B25" s="200"/>
      <c r="C25" s="38"/>
      <c r="D25" s="38"/>
    </row>
    <row r="26" spans="1:4" ht="60.75" customHeight="1">
      <c r="A26" s="200" t="s">
        <v>220</v>
      </c>
      <c r="B26" s="200"/>
      <c r="C26" s="38"/>
      <c r="D26" s="38"/>
    </row>
  </sheetData>
  <sheetProtection/>
  <mergeCells count="7">
    <mergeCell ref="A2:B2"/>
    <mergeCell ref="A25:B25"/>
    <mergeCell ref="A26:B26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5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87" t="s">
        <v>222</v>
      </c>
      <c r="B2" s="202"/>
    </row>
    <row r="3" ht="14.25" customHeight="1"/>
    <row r="4" spans="1:2" ht="15">
      <c r="A4" s="11" t="s">
        <v>0</v>
      </c>
      <c r="B4" s="6" t="s">
        <v>241</v>
      </c>
    </row>
    <row r="5" spans="1:2" ht="15">
      <c r="A5" s="11" t="s">
        <v>30</v>
      </c>
      <c r="B5" s="6">
        <v>7008006582</v>
      </c>
    </row>
    <row r="6" spans="1:2" ht="15">
      <c r="A6" s="11" t="s">
        <v>31</v>
      </c>
      <c r="B6" s="6">
        <v>700801001</v>
      </c>
    </row>
    <row r="7" spans="1:2" ht="15">
      <c r="A7" s="11" t="s">
        <v>89</v>
      </c>
      <c r="B7" s="6" t="s">
        <v>233</v>
      </c>
    </row>
    <row r="8" spans="1:2" ht="15">
      <c r="A8" s="11" t="s">
        <v>94</v>
      </c>
      <c r="B8" s="6" t="s">
        <v>356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5" t="s">
        <v>111</v>
      </c>
      <c r="B12" s="10" t="s">
        <v>252</v>
      </c>
    </row>
    <row r="13" spans="1:2" ht="16.5" thickBot="1" thickTop="1">
      <c r="A13" s="65" t="s">
        <v>112</v>
      </c>
      <c r="B13" s="10">
        <f>28576771/1000</f>
        <v>28576.771</v>
      </c>
    </row>
    <row r="14" spans="1:2" ht="48.75" customHeight="1" thickTop="1">
      <c r="A14" s="56" t="s">
        <v>113</v>
      </c>
      <c r="B14" s="62">
        <f>30862017.36/1000</f>
        <v>30862.017359999998</v>
      </c>
    </row>
    <row r="15" spans="1:2" ht="30">
      <c r="A15" s="57" t="s">
        <v>47</v>
      </c>
      <c r="B15" s="63">
        <v>0</v>
      </c>
    </row>
    <row r="16" spans="1:2" ht="15">
      <c r="A16" s="57" t="s">
        <v>193</v>
      </c>
      <c r="B16" s="63">
        <f>13964657.3/1000</f>
        <v>13964.6573</v>
      </c>
    </row>
    <row r="17" spans="1:2" ht="45">
      <c r="A17" s="57" t="s">
        <v>49</v>
      </c>
      <c r="B17" s="63">
        <f>1927319.16/1000</f>
        <v>1927.31916</v>
      </c>
    </row>
    <row r="18" spans="1:2" ht="15">
      <c r="A18" s="58" t="s">
        <v>95</v>
      </c>
      <c r="B18" s="63">
        <v>2.61</v>
      </c>
    </row>
    <row r="19" spans="1:2" ht="15">
      <c r="A19" s="58" t="s">
        <v>51</v>
      </c>
      <c r="B19" s="63">
        <v>702.8</v>
      </c>
    </row>
    <row r="20" spans="1:2" ht="35.25" customHeight="1">
      <c r="A20" s="57" t="s">
        <v>52</v>
      </c>
      <c r="B20" s="63">
        <f>124938/1000</f>
        <v>124.938</v>
      </c>
    </row>
    <row r="21" spans="1:2" ht="30">
      <c r="A21" s="57" t="s">
        <v>53</v>
      </c>
      <c r="B21" s="63"/>
    </row>
    <row r="22" spans="1:2" ht="45">
      <c r="A22" s="57" t="s">
        <v>54</v>
      </c>
      <c r="B22" s="63">
        <f>(4339790.39+1120540.68)/1000</f>
        <v>5460.331069999999</v>
      </c>
    </row>
    <row r="23" spans="1:2" ht="45">
      <c r="A23" s="57" t="s">
        <v>55</v>
      </c>
      <c r="B23" s="63">
        <f>103979.2/1000</f>
        <v>103.97919999999999</v>
      </c>
    </row>
    <row r="24" spans="1:2" ht="30">
      <c r="A24" s="57" t="s">
        <v>56</v>
      </c>
      <c r="B24" s="63"/>
    </row>
    <row r="25" spans="1:2" ht="30">
      <c r="A25" s="59" t="s">
        <v>57</v>
      </c>
      <c r="B25" s="63"/>
    </row>
    <row r="26" spans="1:2" ht="30">
      <c r="A26" s="57" t="s">
        <v>58</v>
      </c>
      <c r="B26" s="63">
        <f>3957781.61/1000</f>
        <v>3957.78161</v>
      </c>
    </row>
    <row r="27" spans="1:2" ht="30">
      <c r="A27" s="59" t="s">
        <v>59</v>
      </c>
      <c r="B27" s="63"/>
    </row>
    <row r="28" spans="1:2" ht="30">
      <c r="A28" s="57" t="s">
        <v>60</v>
      </c>
      <c r="B28" s="63"/>
    </row>
    <row r="29" spans="1:2" ht="63" thickBot="1">
      <c r="A29" s="60" t="s">
        <v>194</v>
      </c>
      <c r="B29" s="64"/>
    </row>
    <row r="30" spans="1:2" ht="31.5" thickBot="1" thickTop="1">
      <c r="A30" s="61" t="s">
        <v>114</v>
      </c>
      <c r="B30" s="55">
        <v>-2285246.31</v>
      </c>
    </row>
    <row r="31" spans="1:2" ht="15.75" thickTop="1">
      <c r="A31" s="56" t="s">
        <v>115</v>
      </c>
      <c r="B31" s="62"/>
    </row>
    <row r="32" spans="1:2" ht="91.5" customHeight="1" thickBot="1">
      <c r="A32" s="60" t="s">
        <v>7</v>
      </c>
      <c r="B32" s="64">
        <v>0</v>
      </c>
    </row>
    <row r="33" spans="1:2" ht="30.75" thickTop="1">
      <c r="A33" s="56" t="s">
        <v>116</v>
      </c>
      <c r="B33" s="62"/>
    </row>
    <row r="34" spans="1:2" ht="30.75" thickBot="1">
      <c r="A34" s="60" t="s">
        <v>9</v>
      </c>
      <c r="B34" s="64"/>
    </row>
    <row r="35" spans="1:2" ht="46.5" thickBot="1" thickTop="1">
      <c r="A35" s="65" t="s">
        <v>138</v>
      </c>
      <c r="B35" s="10"/>
    </row>
    <row r="36" spans="1:2" ht="16.5" thickBot="1" thickTop="1">
      <c r="A36" s="65" t="s">
        <v>117</v>
      </c>
      <c r="B36" s="10">
        <v>11.4</v>
      </c>
    </row>
    <row r="37" spans="1:2" ht="16.5" thickBot="1" thickTop="1">
      <c r="A37" s="65" t="s">
        <v>118</v>
      </c>
      <c r="B37" s="10">
        <v>12.48</v>
      </c>
    </row>
    <row r="38" spans="1:2" ht="31.5" thickBot="1" thickTop="1">
      <c r="A38" s="65" t="s">
        <v>119</v>
      </c>
      <c r="B38" s="10">
        <f>28478/1000</f>
        <v>28.478</v>
      </c>
    </row>
    <row r="39" spans="1:2" ht="16.5" thickBot="1" thickTop="1">
      <c r="A39" s="65" t="s">
        <v>120</v>
      </c>
      <c r="B39" s="10">
        <v>0</v>
      </c>
    </row>
    <row r="40" spans="1:2" ht="30.75" thickTop="1">
      <c r="A40" s="56" t="s">
        <v>121</v>
      </c>
      <c r="B40" s="62">
        <f>22861/1000</f>
        <v>22.861</v>
      </c>
    </row>
    <row r="41" spans="1:2" ht="15">
      <c r="A41" s="57" t="s">
        <v>8</v>
      </c>
      <c r="B41" s="63">
        <f>2194/1000</f>
        <v>2.194</v>
      </c>
    </row>
    <row r="42" spans="1:2" ht="15.75" thickBot="1">
      <c r="A42" s="60" t="s">
        <v>97</v>
      </c>
      <c r="B42" s="64">
        <v>20.667</v>
      </c>
    </row>
    <row r="43" spans="1:2" ht="32.25" customHeight="1" thickBot="1" thickTop="1">
      <c r="A43" s="65" t="s">
        <v>122</v>
      </c>
      <c r="B43" s="10">
        <v>18.9</v>
      </c>
    </row>
    <row r="44" spans="1:2" ht="31.5" thickBot="1" thickTop="1">
      <c r="A44" s="65" t="s">
        <v>123</v>
      </c>
      <c r="B44" s="10">
        <v>31104</v>
      </c>
    </row>
    <row r="45" spans="1:2" ht="31.5" thickBot="1" thickTop="1">
      <c r="A45" s="65" t="s">
        <v>124</v>
      </c>
      <c r="B45" s="10"/>
    </row>
    <row r="46" spans="1:2" ht="16.5" thickBot="1" thickTop="1">
      <c r="A46" s="65" t="s">
        <v>125</v>
      </c>
      <c r="B46" s="10"/>
    </row>
    <row r="47" spans="1:2" ht="16.5" thickBot="1" thickTop="1">
      <c r="A47" s="65" t="s">
        <v>126</v>
      </c>
      <c r="B47" s="10">
        <v>13</v>
      </c>
    </row>
    <row r="48" spans="1:2" ht="16.5" thickBot="1" thickTop="1">
      <c r="A48" s="65" t="s">
        <v>127</v>
      </c>
      <c r="B48" s="10"/>
    </row>
    <row r="49" spans="1:2" ht="31.5" thickBot="1" thickTop="1">
      <c r="A49" s="65" t="s">
        <v>128</v>
      </c>
      <c r="B49" s="10">
        <v>54</v>
      </c>
    </row>
    <row r="50" spans="1:2" ht="46.5" thickBot="1" thickTop="1">
      <c r="A50" s="65" t="s">
        <v>129</v>
      </c>
      <c r="B50" s="10">
        <v>188</v>
      </c>
    </row>
    <row r="51" spans="1:2" ht="46.5" thickBot="1" thickTop="1">
      <c r="A51" s="65" t="s">
        <v>130</v>
      </c>
      <c r="B51" s="10">
        <v>24.68</v>
      </c>
    </row>
    <row r="52" spans="1:2" ht="46.5" thickBot="1" thickTop="1">
      <c r="A52" s="65" t="s">
        <v>131</v>
      </c>
      <c r="B52" s="10">
        <f>6654/28222</f>
        <v>0.23577351002763802</v>
      </c>
    </row>
    <row r="53" ht="15.75" thickTop="1"/>
    <row r="54" spans="1:2" ht="30" customHeight="1">
      <c r="A54" s="200" t="s">
        <v>137</v>
      </c>
      <c r="B54" s="200"/>
    </row>
    <row r="55" spans="1:2" ht="33" customHeight="1">
      <c r="A55" s="201" t="s">
        <v>149</v>
      </c>
      <c r="B55" s="201"/>
    </row>
    <row r="56" spans="1:2" ht="105.75" customHeight="1">
      <c r="A56" s="200" t="s">
        <v>195</v>
      </c>
      <c r="B56" s="200"/>
    </row>
    <row r="57" spans="1:2" ht="33.75" customHeight="1">
      <c r="A57" s="200" t="s">
        <v>139</v>
      </c>
      <c r="B57" s="200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90"/>
  <sheetViews>
    <sheetView zoomScalePageLayoutView="0" workbookViewId="0" topLeftCell="A70">
      <selection activeCell="B10" sqref="B10"/>
    </sheetView>
  </sheetViews>
  <sheetFormatPr defaultColWidth="9.140625" defaultRowHeight="15"/>
  <cols>
    <col min="1" max="1" width="55.8515625" style="71" customWidth="1"/>
    <col min="2" max="2" width="43.28125" style="71" customWidth="1"/>
    <col min="3" max="3" width="25.8515625" style="71" customWidth="1"/>
    <col min="4" max="16384" width="9.140625" style="71" customWidth="1"/>
  </cols>
  <sheetData>
    <row r="1" spans="1:2" ht="15">
      <c r="A1" s="187" t="s">
        <v>223</v>
      </c>
      <c r="B1" s="203"/>
    </row>
    <row r="2" spans="1:2" ht="15">
      <c r="A2" s="11" t="s">
        <v>0</v>
      </c>
      <c r="B2" s="72" t="s">
        <v>241</v>
      </c>
    </row>
    <row r="3" spans="1:2" ht="15">
      <c r="A3" s="11" t="s">
        <v>30</v>
      </c>
      <c r="B3" s="72">
        <v>7008006582</v>
      </c>
    </row>
    <row r="4" spans="1:2" ht="15">
      <c r="A4" s="11" t="s">
        <v>31</v>
      </c>
      <c r="B4" s="72">
        <v>700801001</v>
      </c>
    </row>
    <row r="5" spans="1:2" ht="15">
      <c r="A5" s="11" t="s">
        <v>89</v>
      </c>
      <c r="B5" s="72" t="s">
        <v>233</v>
      </c>
    </row>
    <row r="6" spans="1:2" ht="15">
      <c r="A6" s="11" t="s">
        <v>94</v>
      </c>
      <c r="B6" s="72" t="s">
        <v>356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7" customFormat="1" ht="15.75" thickTop="1">
      <c r="A9" s="73" t="s">
        <v>196</v>
      </c>
      <c r="B9" s="66">
        <f>B11+B16</f>
        <v>13964.656900000002</v>
      </c>
    </row>
    <row r="10" spans="1:2" s="67" customFormat="1" ht="15">
      <c r="A10" s="74" t="s">
        <v>150</v>
      </c>
      <c r="B10" s="66"/>
    </row>
    <row r="11" spans="1:2" s="67" customFormat="1" ht="15">
      <c r="A11" s="68" t="s">
        <v>173</v>
      </c>
      <c r="B11" s="66">
        <f>6870394/1000</f>
        <v>6870.394</v>
      </c>
    </row>
    <row r="12" spans="1:2" s="67" customFormat="1" ht="15">
      <c r="A12" s="68" t="s">
        <v>172</v>
      </c>
      <c r="B12" s="108">
        <f>B11*1000/B13</f>
        <v>2066.2341958689717</v>
      </c>
    </row>
    <row r="13" spans="1:2" s="67" customFormat="1" ht="15">
      <c r="A13" s="68" t="s">
        <v>152</v>
      </c>
      <c r="B13" s="66">
        <v>3325.08</v>
      </c>
    </row>
    <row r="14" spans="1:2" s="67" customFormat="1" ht="15">
      <c r="A14" s="68" t="s">
        <v>48</v>
      </c>
      <c r="B14" s="66"/>
    </row>
    <row r="15" spans="1:2" s="67" customFormat="1" ht="15">
      <c r="A15" s="74" t="s">
        <v>153</v>
      </c>
      <c r="B15" s="66"/>
    </row>
    <row r="16" spans="1:2" s="67" customFormat="1" ht="15">
      <c r="A16" s="68" t="s">
        <v>175</v>
      </c>
      <c r="B16" s="66">
        <f>7094262.9/1000</f>
        <v>7094.262900000001</v>
      </c>
    </row>
    <row r="17" spans="1:2" s="67" customFormat="1" ht="30">
      <c r="A17" s="68" t="s">
        <v>154</v>
      </c>
      <c r="B17" s="66">
        <f>B16*1000/B18</f>
        <v>2705.565348384883</v>
      </c>
    </row>
    <row r="18" spans="1:2" s="67" customFormat="1" ht="15">
      <c r="A18" s="68" t="s">
        <v>155</v>
      </c>
      <c r="B18" s="66">
        <f>2622.1</f>
        <v>2622.1</v>
      </c>
    </row>
    <row r="19" spans="1:2" s="67" customFormat="1" ht="15">
      <c r="A19" s="68" t="s">
        <v>48</v>
      </c>
      <c r="B19" s="66"/>
    </row>
    <row r="20" spans="1:2" s="67" customFormat="1" ht="15">
      <c r="A20" s="75" t="s">
        <v>156</v>
      </c>
      <c r="B20" s="66"/>
    </row>
    <row r="21" spans="1:2" s="67" customFormat="1" ht="30">
      <c r="A21" s="68" t="s">
        <v>174</v>
      </c>
      <c r="B21" s="66"/>
    </row>
    <row r="22" spans="1:2" s="67" customFormat="1" ht="15">
      <c r="A22" s="68" t="s">
        <v>176</v>
      </c>
      <c r="B22" s="66"/>
    </row>
    <row r="23" spans="1:2" s="67" customFormat="1" ht="15">
      <c r="A23" s="68" t="s">
        <v>155</v>
      </c>
      <c r="B23" s="66"/>
    </row>
    <row r="24" spans="1:2" s="67" customFormat="1" ht="15">
      <c r="A24" s="68" t="s">
        <v>48</v>
      </c>
      <c r="B24" s="66"/>
    </row>
    <row r="25" spans="1:2" s="67" customFormat="1" ht="15">
      <c r="A25" s="75" t="s">
        <v>158</v>
      </c>
      <c r="B25" s="66"/>
    </row>
    <row r="26" spans="1:2" s="67" customFormat="1" ht="30">
      <c r="A26" s="68" t="s">
        <v>177</v>
      </c>
      <c r="B26" s="66"/>
    </row>
    <row r="27" spans="1:2" s="67" customFormat="1" ht="15">
      <c r="A27" s="68" t="s">
        <v>157</v>
      </c>
      <c r="B27" s="66"/>
    </row>
    <row r="28" spans="1:2" s="67" customFormat="1" ht="15">
      <c r="A28" s="68" t="s">
        <v>155</v>
      </c>
      <c r="B28" s="66"/>
    </row>
    <row r="29" spans="1:2" s="67" customFormat="1" ht="15">
      <c r="A29" s="68" t="s">
        <v>48</v>
      </c>
      <c r="B29" s="66"/>
    </row>
    <row r="30" spans="1:2" s="67" customFormat="1" ht="15">
      <c r="A30" s="74" t="s">
        <v>159</v>
      </c>
      <c r="B30" s="66"/>
    </row>
    <row r="31" spans="1:2" s="67" customFormat="1" ht="15">
      <c r="A31" s="68" t="s">
        <v>178</v>
      </c>
      <c r="B31" s="66"/>
    </row>
    <row r="32" spans="1:2" s="67" customFormat="1" ht="15">
      <c r="A32" s="68" t="s">
        <v>157</v>
      </c>
      <c r="B32" s="66"/>
    </row>
    <row r="33" spans="1:2" s="67" customFormat="1" ht="15">
      <c r="A33" s="68" t="s">
        <v>160</v>
      </c>
      <c r="B33" s="66"/>
    </row>
    <row r="34" spans="1:2" s="67" customFormat="1" ht="15">
      <c r="A34" s="68" t="s">
        <v>48</v>
      </c>
      <c r="B34" s="66"/>
    </row>
    <row r="35" spans="1:2" s="67" customFormat="1" ht="15">
      <c r="A35" s="74" t="s">
        <v>161</v>
      </c>
      <c r="B35" s="66"/>
    </row>
    <row r="36" spans="1:2" s="67" customFormat="1" ht="15">
      <c r="A36" s="68" t="s">
        <v>179</v>
      </c>
      <c r="B36" s="66"/>
    </row>
    <row r="37" spans="1:2" s="67" customFormat="1" ht="15">
      <c r="A37" s="68" t="s">
        <v>151</v>
      </c>
      <c r="B37" s="66"/>
    </row>
    <row r="38" spans="1:2" s="67" customFormat="1" ht="15">
      <c r="A38" s="68" t="s">
        <v>180</v>
      </c>
      <c r="B38" s="66"/>
    </row>
    <row r="39" spans="1:2" s="67" customFormat="1" ht="15">
      <c r="A39" s="68" t="s">
        <v>48</v>
      </c>
      <c r="B39" s="66"/>
    </row>
    <row r="40" spans="1:2" s="67" customFormat="1" ht="15">
      <c r="A40" s="74" t="s">
        <v>162</v>
      </c>
      <c r="B40" s="66"/>
    </row>
    <row r="41" spans="1:2" s="67" customFormat="1" ht="15">
      <c r="A41" s="68" t="s">
        <v>181</v>
      </c>
      <c r="B41" s="66"/>
    </row>
    <row r="42" spans="1:2" s="67" customFormat="1" ht="15">
      <c r="A42" s="68" t="s">
        <v>151</v>
      </c>
      <c r="B42" s="66"/>
    </row>
    <row r="43" spans="1:2" s="67" customFormat="1" ht="15">
      <c r="A43" s="68" t="s">
        <v>180</v>
      </c>
      <c r="B43" s="66"/>
    </row>
    <row r="44" spans="1:2" s="67" customFormat="1" ht="15">
      <c r="A44" s="68" t="s">
        <v>48</v>
      </c>
      <c r="B44" s="66"/>
    </row>
    <row r="45" spans="1:2" s="67" customFormat="1" ht="15">
      <c r="A45" s="74" t="s">
        <v>163</v>
      </c>
      <c r="B45" s="66"/>
    </row>
    <row r="46" spans="1:2" s="67" customFormat="1" ht="15">
      <c r="A46" s="68" t="s">
        <v>183</v>
      </c>
      <c r="B46" s="66"/>
    </row>
    <row r="47" spans="1:2" s="67" customFormat="1" ht="15">
      <c r="A47" s="68" t="s">
        <v>151</v>
      </c>
      <c r="B47" s="66"/>
    </row>
    <row r="48" spans="1:2" s="67" customFormat="1" ht="15">
      <c r="A48" s="68" t="s">
        <v>180</v>
      </c>
      <c r="B48" s="66"/>
    </row>
    <row r="49" spans="1:2" s="67" customFormat="1" ht="15">
      <c r="A49" s="68" t="s">
        <v>48</v>
      </c>
      <c r="B49" s="66"/>
    </row>
    <row r="50" spans="1:2" s="67" customFormat="1" ht="15">
      <c r="A50" s="74" t="s">
        <v>164</v>
      </c>
      <c r="B50" s="66"/>
    </row>
    <row r="51" spans="1:2" s="67" customFormat="1" ht="15">
      <c r="A51" s="68" t="s">
        <v>184</v>
      </c>
      <c r="B51" s="66"/>
    </row>
    <row r="52" spans="1:2" s="67" customFormat="1" ht="15">
      <c r="A52" s="68" t="s">
        <v>151</v>
      </c>
      <c r="B52" s="66"/>
    </row>
    <row r="53" spans="1:2" s="67" customFormat="1" ht="15">
      <c r="A53" s="68" t="s">
        <v>180</v>
      </c>
      <c r="B53" s="66"/>
    </row>
    <row r="54" spans="1:2" s="67" customFormat="1" ht="15">
      <c r="A54" s="68" t="s">
        <v>48</v>
      </c>
      <c r="B54" s="66"/>
    </row>
    <row r="55" spans="1:2" s="67" customFormat="1" ht="15">
      <c r="A55" s="74" t="s">
        <v>165</v>
      </c>
      <c r="B55" s="66"/>
    </row>
    <row r="56" spans="1:2" s="67" customFormat="1" ht="15">
      <c r="A56" s="68" t="s">
        <v>185</v>
      </c>
      <c r="B56" s="66"/>
    </row>
    <row r="57" spans="1:2" s="67" customFormat="1" ht="15">
      <c r="A57" s="68" t="s">
        <v>151</v>
      </c>
      <c r="B57" s="66"/>
    </row>
    <row r="58" spans="1:2" s="67" customFormat="1" ht="15">
      <c r="A58" s="68" t="s">
        <v>180</v>
      </c>
      <c r="B58" s="66"/>
    </row>
    <row r="59" spans="1:2" s="67" customFormat="1" ht="15">
      <c r="A59" s="68" t="s">
        <v>48</v>
      </c>
      <c r="B59" s="66"/>
    </row>
    <row r="60" spans="1:2" s="67" customFormat="1" ht="15">
      <c r="A60" s="74" t="s">
        <v>166</v>
      </c>
      <c r="B60" s="66"/>
    </row>
    <row r="61" spans="1:2" s="67" customFormat="1" ht="15">
      <c r="A61" s="68" t="s">
        <v>186</v>
      </c>
      <c r="B61" s="66"/>
    </row>
    <row r="62" spans="1:2" s="67" customFormat="1" ht="15">
      <c r="A62" s="68" t="s">
        <v>151</v>
      </c>
      <c r="B62" s="66"/>
    </row>
    <row r="63" spans="1:2" s="67" customFormat="1" ht="15">
      <c r="A63" s="68" t="s">
        <v>180</v>
      </c>
      <c r="B63" s="66"/>
    </row>
    <row r="64" spans="1:2" s="67" customFormat="1" ht="15">
      <c r="A64" s="68" t="s">
        <v>48</v>
      </c>
      <c r="B64" s="66"/>
    </row>
    <row r="65" spans="1:2" s="67" customFormat="1" ht="15">
      <c r="A65" s="74" t="s">
        <v>167</v>
      </c>
      <c r="B65" s="66"/>
    </row>
    <row r="66" spans="1:2" s="67" customFormat="1" ht="15">
      <c r="A66" s="68" t="s">
        <v>187</v>
      </c>
      <c r="B66" s="66"/>
    </row>
    <row r="67" spans="1:2" s="67" customFormat="1" ht="15">
      <c r="A67" s="68" t="s">
        <v>151</v>
      </c>
      <c r="B67" s="66"/>
    </row>
    <row r="68" spans="1:2" s="67" customFormat="1" ht="15">
      <c r="A68" s="68" t="s">
        <v>180</v>
      </c>
      <c r="B68" s="66"/>
    </row>
    <row r="69" spans="1:2" s="67" customFormat="1" ht="15">
      <c r="A69" s="68" t="s">
        <v>48</v>
      </c>
      <c r="B69" s="66"/>
    </row>
    <row r="70" spans="1:2" s="67" customFormat="1" ht="15">
      <c r="A70" s="74" t="s">
        <v>168</v>
      </c>
      <c r="B70" s="66"/>
    </row>
    <row r="71" spans="1:2" s="67" customFormat="1" ht="15">
      <c r="A71" s="68" t="s">
        <v>188</v>
      </c>
      <c r="B71" s="66"/>
    </row>
    <row r="72" spans="1:2" s="67" customFormat="1" ht="15">
      <c r="A72" s="68" t="s">
        <v>151</v>
      </c>
      <c r="B72" s="66"/>
    </row>
    <row r="73" spans="1:2" s="67" customFormat="1" ht="15">
      <c r="A73" s="68" t="s">
        <v>180</v>
      </c>
      <c r="B73" s="66"/>
    </row>
    <row r="74" spans="1:2" s="67" customFormat="1" ht="15">
      <c r="A74" s="68" t="s">
        <v>48</v>
      </c>
      <c r="B74" s="66"/>
    </row>
    <row r="75" spans="1:2" s="67" customFormat="1" ht="15">
      <c r="A75" s="74" t="s">
        <v>169</v>
      </c>
      <c r="B75" s="66"/>
    </row>
    <row r="76" spans="1:2" s="67" customFormat="1" ht="15">
      <c r="A76" s="68" t="s">
        <v>189</v>
      </c>
      <c r="B76" s="66"/>
    </row>
    <row r="77" spans="1:2" s="67" customFormat="1" ht="15">
      <c r="A77" s="68" t="s">
        <v>151</v>
      </c>
      <c r="B77" s="66"/>
    </row>
    <row r="78" spans="1:2" s="67" customFormat="1" ht="15">
      <c r="A78" s="68" t="s">
        <v>180</v>
      </c>
      <c r="B78" s="66"/>
    </row>
    <row r="79" spans="1:2" s="67" customFormat="1" ht="15">
      <c r="A79" s="68" t="s">
        <v>48</v>
      </c>
      <c r="B79" s="66"/>
    </row>
    <row r="80" spans="1:2" ht="15">
      <c r="A80" s="74" t="s">
        <v>170</v>
      </c>
      <c r="B80" s="76"/>
    </row>
    <row r="81" spans="1:2" ht="15">
      <c r="A81" s="68" t="s">
        <v>182</v>
      </c>
      <c r="B81" s="76"/>
    </row>
    <row r="82" spans="1:2" ht="15">
      <c r="A82" s="68" t="s">
        <v>48</v>
      </c>
      <c r="B82" s="76"/>
    </row>
    <row r="83" spans="1:2" ht="15">
      <c r="A83" s="68" t="s">
        <v>208</v>
      </c>
      <c r="B83" s="76"/>
    </row>
    <row r="84" spans="1:2" ht="15">
      <c r="A84" s="68" t="s">
        <v>171</v>
      </c>
      <c r="B84" s="76"/>
    </row>
    <row r="85" spans="1:2" ht="15">
      <c r="A85" s="74" t="s">
        <v>190</v>
      </c>
      <c r="B85" s="76"/>
    </row>
    <row r="86" spans="1:2" s="67" customFormat="1" ht="15">
      <c r="A86" s="68" t="s">
        <v>192</v>
      </c>
      <c r="B86" s="66"/>
    </row>
    <row r="87" spans="1:2" s="67" customFormat="1" ht="15">
      <c r="A87" s="68" t="s">
        <v>151</v>
      </c>
      <c r="B87" s="66"/>
    </row>
    <row r="88" spans="1:2" s="67" customFormat="1" ht="15">
      <c r="A88" s="68" t="s">
        <v>180</v>
      </c>
      <c r="B88" s="66"/>
    </row>
    <row r="89" spans="1:2" s="67" customFormat="1" ht="15.75" thickBot="1">
      <c r="A89" s="68" t="s">
        <v>48</v>
      </c>
      <c r="B89" s="69"/>
    </row>
    <row r="90" ht="15">
      <c r="A90" s="70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C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04" t="s">
        <v>238</v>
      </c>
      <c r="B2" s="202"/>
    </row>
    <row r="3" spans="1:2" ht="57.75" customHeight="1" thickBot="1">
      <c r="A3" s="202"/>
      <c r="B3" s="202"/>
    </row>
    <row r="4" spans="1:3" ht="15.75" thickTop="1">
      <c r="A4" s="11" t="s">
        <v>0</v>
      </c>
      <c r="B4" s="166" t="s">
        <v>241</v>
      </c>
      <c r="C4" s="167"/>
    </row>
    <row r="5" spans="1:3" ht="15">
      <c r="A5" s="11" t="s">
        <v>30</v>
      </c>
      <c r="B5" s="161">
        <v>7008006582</v>
      </c>
      <c r="C5" s="162"/>
    </row>
    <row r="6" spans="1:3" ht="15">
      <c r="A6" s="11" t="s">
        <v>31</v>
      </c>
      <c r="B6" s="161">
        <v>700801001</v>
      </c>
      <c r="C6" s="162"/>
    </row>
    <row r="7" spans="1:3" ht="15.75" thickBot="1">
      <c r="A7" s="11" t="s">
        <v>89</v>
      </c>
      <c r="B7" s="168" t="s">
        <v>233</v>
      </c>
      <c r="C7" s="169"/>
    </row>
    <row r="8" ht="16.5" thickBot="1" thickTop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>
        <v>0</v>
      </c>
    </row>
    <row r="11" spans="1:2" ht="46.5" thickBot="1" thickTop="1">
      <c r="A11" s="14" t="s">
        <v>12</v>
      </c>
      <c r="B11" s="10">
        <v>0</v>
      </c>
    </row>
    <row r="12" spans="1:2" ht="31.5" thickBot="1" thickTop="1">
      <c r="A12" s="14" t="s">
        <v>13</v>
      </c>
      <c r="B12" s="10">
        <v>0</v>
      </c>
    </row>
    <row r="13" spans="1:2" ht="51.75" customHeight="1" thickBot="1" thickTop="1">
      <c r="A13" s="8" t="s">
        <v>14</v>
      </c>
      <c r="B13" s="10">
        <v>0</v>
      </c>
    </row>
    <row r="14" ht="15.75" thickTop="1"/>
    <row r="16" spans="1:2" ht="37.5" customHeight="1">
      <c r="A16" s="200" t="s">
        <v>140</v>
      </c>
      <c r="B16" s="200"/>
    </row>
  </sheetData>
  <sheetProtection/>
  <mergeCells count="6">
    <mergeCell ref="A2:B3"/>
    <mergeCell ref="A16:B16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8"/>
  <sheetViews>
    <sheetView zoomScalePageLayoutView="0" workbookViewId="0" topLeftCell="A42">
      <selection activeCell="D58" sqref="D5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14" max="14" width="15.7109375" style="0" customWidth="1"/>
  </cols>
  <sheetData>
    <row r="1" ht="18" thickBot="1">
      <c r="A1" s="105" t="s">
        <v>224</v>
      </c>
    </row>
    <row r="2" spans="1:3" ht="15">
      <c r="A2" s="212" t="s">
        <v>0</v>
      </c>
      <c r="B2" s="214" t="s">
        <v>241</v>
      </c>
      <c r="C2" s="215"/>
    </row>
    <row r="3" spans="1:3" ht="15.75" thickBot="1">
      <c r="A3" s="213"/>
      <c r="B3" s="216"/>
      <c r="C3" s="217"/>
    </row>
    <row r="4" spans="1:3" ht="15.75" thickBot="1">
      <c r="A4" s="23" t="s">
        <v>30</v>
      </c>
      <c r="B4" s="218">
        <v>7008006582</v>
      </c>
      <c r="C4" s="219"/>
    </row>
    <row r="5" spans="1:3" ht="15.75" thickBot="1">
      <c r="A5" s="23" t="s">
        <v>31</v>
      </c>
      <c r="B5" s="218">
        <v>700801001</v>
      </c>
      <c r="C5" s="219"/>
    </row>
    <row r="6" spans="1:3" ht="15.75" thickBot="1">
      <c r="A6" s="23" t="s">
        <v>89</v>
      </c>
      <c r="B6" s="220" t="s">
        <v>233</v>
      </c>
      <c r="C6" s="220"/>
    </row>
    <row r="7" spans="1:3" ht="29.25" customHeight="1" thickBot="1">
      <c r="A7" s="78" t="s">
        <v>61</v>
      </c>
      <c r="B7" s="205" t="s">
        <v>253</v>
      </c>
      <c r="C7" s="206"/>
    </row>
    <row r="8" spans="1:3" ht="36.75" customHeight="1" hidden="1">
      <c r="A8" s="221"/>
      <c r="B8" s="187"/>
      <c r="C8" s="187"/>
    </row>
    <row r="9" ht="1.5" customHeight="1" thickBot="1"/>
    <row r="10" spans="1:3" ht="42.75" customHeight="1" thickBot="1">
      <c r="A10" s="31" t="s">
        <v>132</v>
      </c>
      <c r="B10" s="205" t="s">
        <v>253</v>
      </c>
      <c r="C10" s="206"/>
    </row>
    <row r="11" spans="1:3" ht="48" customHeight="1">
      <c r="A11" s="31" t="s">
        <v>133</v>
      </c>
      <c r="B11" s="210" t="s">
        <v>254</v>
      </c>
      <c r="C11" s="211"/>
    </row>
    <row r="12" spans="1:3" ht="47.25" customHeight="1">
      <c r="A12" s="32" t="s">
        <v>134</v>
      </c>
      <c r="B12" s="207" t="s">
        <v>255</v>
      </c>
      <c r="C12" s="208"/>
    </row>
    <row r="13" spans="1:3" ht="24.75" customHeight="1">
      <c r="A13" s="209" t="s">
        <v>135</v>
      </c>
      <c r="B13" s="209"/>
      <c r="C13" s="209"/>
    </row>
    <row r="14" ht="15" hidden="1"/>
    <row r="15" spans="1:3" ht="30.75" thickBot="1">
      <c r="A15" s="24" t="s">
        <v>143</v>
      </c>
      <c r="B15" s="25" t="s">
        <v>256</v>
      </c>
      <c r="C15" s="25" t="s">
        <v>62</v>
      </c>
    </row>
    <row r="16" spans="1:3" ht="15.75" thickBot="1">
      <c r="A16" s="26" t="s">
        <v>103</v>
      </c>
      <c r="B16" s="109">
        <v>12157488</v>
      </c>
      <c r="C16" s="29" t="s">
        <v>257</v>
      </c>
    </row>
    <row r="17" spans="1:3" ht="15">
      <c r="A17" s="27" t="s">
        <v>104</v>
      </c>
      <c r="B17" s="30"/>
      <c r="C17" s="30"/>
    </row>
    <row r="18" spans="1:3" ht="15">
      <c r="A18" s="28" t="s">
        <v>105</v>
      </c>
      <c r="B18" s="17"/>
      <c r="C18" s="17"/>
    </row>
    <row r="19" spans="1:3" ht="15">
      <c r="A19" s="28" t="s">
        <v>106</v>
      </c>
      <c r="B19" s="17"/>
      <c r="C19" s="17"/>
    </row>
    <row r="20" spans="1:4" ht="18">
      <c r="A20" s="222" t="s">
        <v>226</v>
      </c>
      <c r="B20" s="222"/>
      <c r="C20" s="222"/>
      <c r="D20" s="222"/>
    </row>
    <row r="21" spans="1:2" ht="3" customHeight="1" thickBot="1">
      <c r="A21" s="77"/>
      <c r="B21" s="77"/>
    </row>
    <row r="22" spans="1:4" ht="46.5" customHeight="1" hidden="1" thickBot="1">
      <c r="A22" s="106"/>
      <c r="B22" s="223"/>
      <c r="C22" s="223"/>
      <c r="D22" s="223"/>
    </row>
    <row r="23" spans="1:4" ht="35.25" customHeight="1" hidden="1" thickBot="1">
      <c r="A23" s="106"/>
      <c r="B23" s="223"/>
      <c r="C23" s="223"/>
      <c r="D23" s="223"/>
    </row>
    <row r="24" spans="1:4" ht="15.75" hidden="1" thickBot="1">
      <c r="A24" s="106"/>
      <c r="B24" s="223"/>
      <c r="C24" s="223"/>
      <c r="D24" s="223"/>
    </row>
    <row r="25" spans="1:4" ht="15.75" hidden="1" thickBot="1">
      <c r="A25" s="106"/>
      <c r="B25" s="223"/>
      <c r="C25" s="223"/>
      <c r="D25" s="223"/>
    </row>
    <row r="26" spans="1:4" ht="15.75" hidden="1" thickBot="1">
      <c r="A26" s="3"/>
      <c r="B26" s="3"/>
      <c r="C26" s="3"/>
      <c r="D26" s="3"/>
    </row>
    <row r="27" spans="1:4" ht="15.75" thickBot="1">
      <c r="A27" s="224" t="s">
        <v>225</v>
      </c>
      <c r="B27" s="225" t="s">
        <v>198</v>
      </c>
      <c r="C27" s="225" t="s">
        <v>109</v>
      </c>
      <c r="D27" s="227" t="s">
        <v>204</v>
      </c>
    </row>
    <row r="28" spans="1:4" ht="15.75" thickBot="1">
      <c r="A28" s="224"/>
      <c r="B28" s="226"/>
      <c r="C28" s="226"/>
      <c r="D28" s="228"/>
    </row>
    <row r="29" spans="1:4" ht="27.75" customHeight="1" thickBot="1">
      <c r="A29" s="229" t="s">
        <v>227</v>
      </c>
      <c r="B29" s="230"/>
      <c r="C29" s="230"/>
      <c r="D29" s="231"/>
    </row>
    <row r="30" spans="1:4" ht="15">
      <c r="A30" s="92" t="s">
        <v>205</v>
      </c>
      <c r="B30" s="89">
        <v>6</v>
      </c>
      <c r="C30" s="87">
        <v>6</v>
      </c>
      <c r="D30" s="88">
        <v>7</v>
      </c>
    </row>
    <row r="31" spans="1:4" ht="24">
      <c r="A31" s="93" t="s">
        <v>71</v>
      </c>
      <c r="B31" s="90">
        <v>0</v>
      </c>
      <c r="C31" s="82">
        <v>0</v>
      </c>
      <c r="D31" s="79">
        <v>0</v>
      </c>
    </row>
    <row r="32" spans="1:4" ht="24">
      <c r="A32" s="93" t="s">
        <v>72</v>
      </c>
      <c r="B32" s="90">
        <v>0</v>
      </c>
      <c r="C32" s="81">
        <v>0</v>
      </c>
      <c r="D32" s="79">
        <v>0</v>
      </c>
    </row>
    <row r="33" spans="1:4" ht="15">
      <c r="A33" s="94" t="s">
        <v>73</v>
      </c>
      <c r="B33" s="90">
        <v>21.58</v>
      </c>
      <c r="C33" s="81">
        <v>21.58</v>
      </c>
      <c r="D33" s="79">
        <v>21.58</v>
      </c>
    </row>
    <row r="34" spans="1:4" ht="15">
      <c r="A34" s="94" t="s">
        <v>74</v>
      </c>
      <c r="B34" s="110">
        <f>6531/31104</f>
        <v>0.2099729938271605</v>
      </c>
      <c r="C34" s="111">
        <v>0.21</v>
      </c>
      <c r="D34" s="79">
        <v>0.21</v>
      </c>
    </row>
    <row r="35" spans="1:4" ht="24">
      <c r="A35" s="93" t="s">
        <v>77</v>
      </c>
      <c r="B35" s="90"/>
      <c r="C35" s="83"/>
      <c r="D35" s="79"/>
    </row>
    <row r="36" spans="1:4" ht="15">
      <c r="A36" s="107" t="s">
        <v>75</v>
      </c>
      <c r="B36" s="90">
        <v>9</v>
      </c>
      <c r="C36" s="81">
        <v>10</v>
      </c>
      <c r="D36" s="79">
        <v>11</v>
      </c>
    </row>
    <row r="37" spans="1:4" ht="24">
      <c r="A37" s="107" t="s">
        <v>76</v>
      </c>
      <c r="B37" s="90">
        <v>55</v>
      </c>
      <c r="C37" s="84">
        <v>0.6</v>
      </c>
      <c r="D37" s="79">
        <v>65</v>
      </c>
    </row>
    <row r="38" spans="1:4" ht="15">
      <c r="A38" s="93" t="s">
        <v>78</v>
      </c>
      <c r="B38" s="90">
        <v>40</v>
      </c>
      <c r="C38" s="82">
        <v>45</v>
      </c>
      <c r="D38" s="79">
        <v>50</v>
      </c>
    </row>
    <row r="39" spans="1:4" ht="24">
      <c r="A39" s="93" t="s">
        <v>79</v>
      </c>
      <c r="B39" s="90">
        <v>9.2</v>
      </c>
      <c r="C39" s="85">
        <v>12</v>
      </c>
      <c r="D39" s="79">
        <v>30</v>
      </c>
    </row>
    <row r="40" spans="1:4" ht="24">
      <c r="A40" s="93" t="s">
        <v>202</v>
      </c>
      <c r="B40" s="90"/>
      <c r="C40" s="85"/>
      <c r="D40" s="79"/>
    </row>
    <row r="41" spans="1:4" ht="15">
      <c r="A41" s="93" t="s">
        <v>209</v>
      </c>
      <c r="B41" s="110">
        <v>0.174</v>
      </c>
      <c r="C41" s="85">
        <f>4963.3/30489.15</f>
        <v>0.16278905774677221</v>
      </c>
      <c r="D41" s="79">
        <v>0.16</v>
      </c>
    </row>
    <row r="42" spans="1:4" ht="24">
      <c r="A42" s="93" t="s">
        <v>199</v>
      </c>
      <c r="B42" s="90">
        <v>24.7</v>
      </c>
      <c r="C42" s="85">
        <v>24.56</v>
      </c>
      <c r="D42" s="79">
        <v>24.56</v>
      </c>
    </row>
    <row r="43" spans="1:4" ht="24">
      <c r="A43" s="93" t="s">
        <v>200</v>
      </c>
      <c r="B43" s="90"/>
      <c r="C43" s="85"/>
      <c r="D43" s="79"/>
    </row>
    <row r="44" spans="1:4" ht="15">
      <c r="A44" s="93" t="s">
        <v>203</v>
      </c>
      <c r="B44" s="90">
        <v>0</v>
      </c>
      <c r="C44" s="85">
        <v>0</v>
      </c>
      <c r="D44" s="79">
        <v>0</v>
      </c>
    </row>
    <row r="45" spans="1:4" ht="15">
      <c r="A45" s="93" t="s">
        <v>201</v>
      </c>
      <c r="B45" s="112">
        <v>6E-05</v>
      </c>
      <c r="C45" s="113">
        <v>6E-05</v>
      </c>
      <c r="D45" s="79">
        <v>6E-05</v>
      </c>
    </row>
    <row r="46" spans="1:4" ht="24">
      <c r="A46" s="93" t="s">
        <v>207</v>
      </c>
      <c r="B46" s="90">
        <v>0</v>
      </c>
      <c r="C46" s="85">
        <f>32995871.2/54/1000</f>
        <v>611.0346518518519</v>
      </c>
      <c r="D46" s="79">
        <f>C46*1.07</f>
        <v>653.8070774814815</v>
      </c>
    </row>
    <row r="47" spans="1:4" ht="24.75" thickBot="1">
      <c r="A47" s="95" t="s">
        <v>206</v>
      </c>
      <c r="B47" s="91"/>
      <c r="C47" s="86"/>
      <c r="D47" s="80"/>
    </row>
    <row r="48" spans="1:12" ht="15">
      <c r="A48" s="234" t="s">
        <v>259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1:12" ht="15" hidden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8" ht="15" hidden="1">
      <c r="A50" s="106"/>
      <c r="B50" s="236"/>
      <c r="C50" s="236"/>
      <c r="D50" s="236"/>
      <c r="E50" s="236"/>
      <c r="F50" s="236"/>
      <c r="G50" s="236"/>
      <c r="H50" s="236"/>
    </row>
    <row r="51" spans="1:8" ht="15" hidden="1">
      <c r="A51" s="106"/>
      <c r="B51" s="236"/>
      <c r="C51" s="236"/>
      <c r="D51" s="236"/>
      <c r="E51" s="236"/>
      <c r="F51" s="236"/>
      <c r="G51" s="236"/>
      <c r="H51" s="236"/>
    </row>
    <row r="52" spans="1:8" ht="15" hidden="1">
      <c r="A52" s="106"/>
      <c r="B52" s="236"/>
      <c r="C52" s="236"/>
      <c r="D52" s="236"/>
      <c r="E52" s="236"/>
      <c r="F52" s="236"/>
      <c r="G52" s="236"/>
      <c r="H52" s="236"/>
    </row>
    <row r="53" spans="1:8" ht="15" hidden="1">
      <c r="A53" s="106"/>
      <c r="B53" s="236"/>
      <c r="C53" s="236"/>
      <c r="D53" s="236"/>
      <c r="E53" s="236"/>
      <c r="F53" s="236"/>
      <c r="G53" s="236"/>
      <c r="H53" s="236"/>
    </row>
    <row r="54" spans="13:14" ht="15" hidden="1">
      <c r="M54" s="237" t="s">
        <v>108</v>
      </c>
      <c r="N54" s="237"/>
    </row>
    <row r="55" spans="1:14" ht="15">
      <c r="A55" s="238" t="s">
        <v>64</v>
      </c>
      <c r="B55" s="241" t="s">
        <v>258</v>
      </c>
      <c r="C55" s="242" t="s">
        <v>260</v>
      </c>
      <c r="D55" s="242"/>
      <c r="E55" s="242"/>
      <c r="F55" s="242"/>
      <c r="G55" s="242"/>
      <c r="H55" s="242"/>
      <c r="I55" s="242"/>
      <c r="J55" s="242"/>
      <c r="K55" s="242"/>
      <c r="L55" s="243"/>
      <c r="M55" s="241" t="s">
        <v>62</v>
      </c>
      <c r="N55" s="241"/>
    </row>
    <row r="56" spans="1:14" ht="15">
      <c r="A56" s="239"/>
      <c r="B56" s="241"/>
      <c r="C56" s="242" t="s">
        <v>69</v>
      </c>
      <c r="D56" s="242"/>
      <c r="E56" s="242"/>
      <c r="F56" s="242"/>
      <c r="G56" s="242"/>
      <c r="H56" s="242" t="s">
        <v>70</v>
      </c>
      <c r="I56" s="242"/>
      <c r="J56" s="242"/>
      <c r="K56" s="242"/>
      <c r="L56" s="243"/>
      <c r="M56" s="241"/>
      <c r="N56" s="241"/>
    </row>
    <row r="57" spans="1:14" ht="15.75" thickBot="1">
      <c r="A57" s="240"/>
      <c r="B57" s="238"/>
      <c r="C57" s="33" t="s">
        <v>63</v>
      </c>
      <c r="D57" s="33" t="s">
        <v>65</v>
      </c>
      <c r="E57" s="33" t="s">
        <v>66</v>
      </c>
      <c r="F57" s="33" t="s">
        <v>67</v>
      </c>
      <c r="G57" s="33" t="s">
        <v>68</v>
      </c>
      <c r="H57" s="33" t="s">
        <v>63</v>
      </c>
      <c r="I57" s="33" t="s">
        <v>65</v>
      </c>
      <c r="J57" s="33" t="s">
        <v>66</v>
      </c>
      <c r="K57" s="33" t="s">
        <v>67</v>
      </c>
      <c r="L57" s="34" t="s">
        <v>68</v>
      </c>
      <c r="M57" s="241"/>
      <c r="N57" s="241"/>
    </row>
    <row r="58" spans="1:14" ht="15">
      <c r="A58" s="35" t="s">
        <v>63</v>
      </c>
      <c r="B58" s="36">
        <v>12157488</v>
      </c>
      <c r="C58" s="36">
        <f>D58+E58+F58+G58</f>
        <v>12332837.879999999</v>
      </c>
      <c r="D58" s="36">
        <v>4514339.23</v>
      </c>
      <c r="E58" s="36">
        <v>2420776.1</v>
      </c>
      <c r="F58" s="36">
        <v>1940991.62</v>
      </c>
      <c r="G58" s="36">
        <v>3456730.93</v>
      </c>
      <c r="H58" s="36">
        <f>I58+J58+K58+L58</f>
        <v>12157488</v>
      </c>
      <c r="I58" s="36">
        <f>1013124*3</f>
        <v>3039372</v>
      </c>
      <c r="J58" s="36">
        <f>1013124*3</f>
        <v>3039372</v>
      </c>
      <c r="K58" s="36">
        <f>1013124*3</f>
        <v>3039372</v>
      </c>
      <c r="L58" s="36">
        <f>1013124*3</f>
        <v>3039372</v>
      </c>
      <c r="M58" s="247" t="s">
        <v>257</v>
      </c>
      <c r="N58" s="247"/>
    </row>
    <row r="59" spans="1:14" ht="15">
      <c r="A59" s="28" t="s">
        <v>104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7"/>
      <c r="M59" s="247"/>
      <c r="N59" s="247"/>
    </row>
    <row r="60" spans="1:14" ht="15">
      <c r="A60" s="28" t="s">
        <v>107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7"/>
      <c r="N60" s="247"/>
    </row>
    <row r="61" spans="1:14" ht="15">
      <c r="A61" s="28" t="s">
        <v>106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7"/>
      <c r="N61" s="247"/>
    </row>
    <row r="63" spans="1:4" ht="51.75" customHeight="1">
      <c r="A63" s="244" t="s">
        <v>197</v>
      </c>
      <c r="B63" s="244"/>
      <c r="C63" s="244"/>
      <c r="D63" s="3"/>
    </row>
    <row r="64" spans="1:4" ht="34.5" customHeight="1">
      <c r="A64" s="244" t="s">
        <v>141</v>
      </c>
      <c r="B64" s="244"/>
      <c r="C64" s="244"/>
      <c r="D64" s="3"/>
    </row>
    <row r="65" spans="1:4" ht="18" customHeight="1">
      <c r="A65" s="244" t="s">
        <v>142</v>
      </c>
      <c r="B65" s="244"/>
      <c r="C65" s="244"/>
      <c r="D65" s="3"/>
    </row>
    <row r="66" spans="1:4" ht="108.75" customHeight="1">
      <c r="A66" s="245" t="s">
        <v>228</v>
      </c>
      <c r="B66" s="245"/>
      <c r="C66" s="246"/>
      <c r="D66" s="246"/>
    </row>
    <row r="105" spans="1:3" ht="51" customHeight="1">
      <c r="A105" s="200" t="s">
        <v>197</v>
      </c>
      <c r="B105" s="200"/>
      <c r="C105" s="200"/>
    </row>
    <row r="106" spans="1:3" ht="42.75" customHeight="1">
      <c r="A106" s="200" t="s">
        <v>141</v>
      </c>
      <c r="B106" s="200"/>
      <c r="C106" s="200"/>
    </row>
    <row r="107" spans="1:3" ht="22.5" customHeight="1">
      <c r="A107" s="200" t="s">
        <v>142</v>
      </c>
      <c r="B107" s="200"/>
      <c r="C107" s="200"/>
    </row>
    <row r="108" spans="1:4" ht="115.5" customHeight="1">
      <c r="A108" s="232" t="s">
        <v>228</v>
      </c>
      <c r="B108" s="232"/>
      <c r="C108" s="233"/>
      <c r="D108" s="233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A63:C63"/>
    <mergeCell ref="M54:N54"/>
    <mergeCell ref="A55:A57"/>
    <mergeCell ref="B55:B57"/>
    <mergeCell ref="C55:L55"/>
    <mergeCell ref="M55:N57"/>
    <mergeCell ref="C56:G56"/>
    <mergeCell ref="H56:L56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20"/>
  <sheetViews>
    <sheetView zoomScalePageLayoutView="0" workbookViewId="0" topLeftCell="A13">
      <selection activeCell="A19" sqref="A19:B1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87" t="s">
        <v>229</v>
      </c>
      <c r="B2" s="202"/>
    </row>
    <row r="3" spans="1:2" ht="56.25" customHeight="1">
      <c r="A3" s="202"/>
      <c r="B3" s="202"/>
    </row>
    <row r="5" spans="1:2" ht="15">
      <c r="A5" s="11" t="s">
        <v>0</v>
      </c>
      <c r="B5" s="6" t="s">
        <v>241</v>
      </c>
    </row>
    <row r="6" spans="1:2" ht="15">
      <c r="A6" s="11" t="s">
        <v>30</v>
      </c>
      <c r="B6" s="6">
        <v>7008006582</v>
      </c>
    </row>
    <row r="7" spans="1:2" ht="15">
      <c r="A7" s="11" t="s">
        <v>31</v>
      </c>
      <c r="B7" s="6">
        <v>700801001</v>
      </c>
    </row>
    <row r="8" spans="1:2" ht="15">
      <c r="A8" s="11" t="s">
        <v>89</v>
      </c>
      <c r="B8" s="6" t="s">
        <v>233</v>
      </c>
    </row>
    <row r="9" spans="1:2" ht="15">
      <c r="A9" s="11" t="s">
        <v>94</v>
      </c>
      <c r="B9" s="6" t="s">
        <v>239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>
        <v>0</v>
      </c>
    </row>
    <row r="14" spans="1:2" ht="47.25" customHeight="1">
      <c r="A14" s="16" t="s">
        <v>16</v>
      </c>
      <c r="B14" s="17">
        <v>0</v>
      </c>
    </row>
    <row r="15" spans="1:2" ht="48" customHeight="1">
      <c r="A15" s="16" t="s">
        <v>17</v>
      </c>
      <c r="B15" s="17">
        <v>0</v>
      </c>
    </row>
    <row r="16" spans="1:2" ht="51" customHeight="1">
      <c r="A16" s="16" t="s">
        <v>146</v>
      </c>
      <c r="B16" s="17"/>
    </row>
    <row r="19" spans="1:2" ht="15">
      <c r="A19" s="200" t="s">
        <v>144</v>
      </c>
      <c r="B19" s="200"/>
    </row>
    <row r="20" spans="1:2" ht="66.75" customHeight="1">
      <c r="A20" s="200" t="s">
        <v>145</v>
      </c>
      <c r="B20" s="20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Ларионова</cp:lastModifiedBy>
  <cp:lastPrinted>2010-02-27T09:25:09Z</cp:lastPrinted>
  <dcterms:created xsi:type="dcterms:W3CDTF">2010-02-15T13:42:22Z</dcterms:created>
  <dcterms:modified xsi:type="dcterms:W3CDTF">2011-04-30T05:43:27Z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