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<sst xmlns="http://schemas.openxmlformats.org/spreadsheetml/2006/main" count="694" uniqueCount="253">
  <si>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</si>
  <si>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</si>
  <si>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</si>
  <si>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</si>
  <si>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</si>
  <si>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</si>
  <si>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</si>
  <si>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</si>
  <si>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</si>
  <si>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</si>
  <si>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</si>
  <si>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</si>
  <si>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</si>
  <si>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</si>
  <si>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</si>
  <si>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</si>
  <si>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</si>
  <si>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</si>
  <si>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</si>
  <si>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</si>
  <si>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</si>
  <si>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</si>
  <si>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</si>
  <si>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</si>
  <si>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</si>
  <si>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</si>
  <si>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</si>
  <si>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</si>
  <si>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</si>
  <si>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</si>
  <si>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</si>
  <si>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</si>
  <si>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</si>
  <si>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</si>
  <si>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</si>
  <si>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</si>
  <si>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</si>
  <si>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</si>
  <si>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</si>
  <si>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</si>
  <si>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</si>
  <si>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</si>
  <si>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</si>
  <si>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</si>
  <si>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</si>
  <si>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</si>
  <si>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</si>
  <si>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</si>
  <si>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</si>
  <si>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</si>
  <si>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</si>
  <si>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</si>
  <si>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</si>
  <si>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</si>
  <si>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</si>
  <si>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</si>
  <si>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</si>
  <si>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</si>
  <si>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</si>
  <si>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</si>
  <si>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</si>
  <si>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</si>
  <si>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</si>
  <si>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</si>
  <si>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</si>
  <si>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</si>
  <si>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</si>
  <si>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</si>
  <si>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</si>
  <si>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</si>
  <si>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</si>
  <si>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</si>
  <si>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</si>
  <si>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</si>
  <si>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</si>
  <si>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</si>
  <si>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</si>
  <si>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</si>
  <si>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</si>
  <si>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</si>
  <si>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</si>
  <si>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</si>
  <si>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</si>
  <si>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</si>
  <si>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</si>
  <si>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</si>
  <si>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</si>
  <si>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</si>
  <si>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</si>
  <si>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</si>
  <si>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</si>
  <si>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</si>
  <si>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</si>
  <si>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</si>
  <si>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</si>
  <si>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</si>
  <si>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</si>
  <si>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</si>
  <si>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</si>
  <si>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</si>
  <si>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</si>
  <si>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</si>
  <si>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</si>
  <si>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</si>
  <si>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</si>
  <si>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</si>
  <si>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</si>
  <si>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</si>
  <si>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</si>
  <si>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</si>
  <si>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</si>
  <si>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</si>
  <si>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</si>
  <si>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</si>
  <si>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</si>
  <si>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</si>
  <si>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</si>
  <si>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</si>
  <si>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</si>
  <si>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</si>
  <si>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</si>
  <si>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</si>
  <si>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</si>
  <si>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</si>
  <si>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</si>
  <si>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</si>
  <si>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</si>
  <si>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</si>
  <si>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</si>
  <si>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</si>
  <si>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</si>
  <si>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</si>
  <si>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</si>
  <si>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</si>
  <si>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</si>
  <si>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</si>
  <si>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</si>
  <si>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</si>
  <si>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</si>
  <si>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</si>
  <si>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</si>
  <si>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</si>
  <si>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</si>
  <si>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</si>
  <si>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</si>
  <si>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</si>
  <si>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</si>
  <si>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</si>
  <si>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</si>
  <si>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</si>
  <si>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</si>
  <si>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</si>
  <si>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</si>
  <si>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</si>
  <si>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</si>
  <si>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</si>
  <si>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</si>
  <si>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</si>
  <si>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</si>
  <si>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</si>
  <si>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</si>
  <si>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</si>
  <si>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</si>
  <si>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</si>
  <si>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</si>
  <si>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</si>
  <si>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</si>
  <si>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</si>
  <si>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</si>
  <si>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</si>
  <si>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</si>
  <si>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</si>
  <si>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</si>
  <si>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</si>
  <si>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</si>
  <si>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</si>
  <si>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</si>
  <si>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</si>
  <si>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</si>
  <si>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КС "Куяновское"</t>
  </si>
  <si>
    <t>636953, Первомайский район, с. Куяново, ул. Центральная, 18/1</t>
  </si>
  <si>
    <t>Региональная энергетическая комиссия Томской области</t>
  </si>
  <si>
    <t xml:space="preserve">http://rec.tomsk.gov.ru
</t>
  </si>
  <si>
    <t>договор поставки</t>
  </si>
  <si>
    <t>Тепловая энергия</t>
  </si>
  <si>
    <t>-</t>
  </si>
  <si>
    <t>Техническая служба ООО УК "СВК"</t>
  </si>
  <si>
    <t>(83822)514695</t>
  </si>
  <si>
    <t>г. Томск ул. Набережная р. Томи, 29</t>
  </si>
  <si>
    <t>ivanmak@sibmail.com</t>
  </si>
  <si>
    <t>Форма Т.1.3. 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</si>
  <si>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</si>
  <si>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</si>
  <si>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</si>
  <si>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</si>
  <si>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</t>
  </si>
  <si>
    <t>Форма Т.4. Информация об инвестиционных программах и отчетах об их реализации¹⁻²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</si>
  <si>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</si>
  <si>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</si>
  <si>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</si>
  <si>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</si>
  <si>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</si>
  <si>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</si>
  <si>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</si>
  <si>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</si>
  <si>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</si>
  <si>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</si>
  <si>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</si>
  <si>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</si>
  <si>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</si>
  <si>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</si>
  <si>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</si>
  <si>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</si>
  <si>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</si>
  <si>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</si>
  <si>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</si>
  <si>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</si>
  <si>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</si>
  <si>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</si>
  <si>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</si>
  <si>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</si>
  <si>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</si>
  <si>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</si>
  <si>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</si>
  <si>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</si>
  <si>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</si>
  <si>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</si>
  <si>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</si>
  <si>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</si>
  <si>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</si>
  <si>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</si>
  <si>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</si>
  <si>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</si>
  <si>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</si>
  <si>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</si>
  <si>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</si>
  <si>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</si>
  <si>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</si>
  <si>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</si>
  <si>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</si>
  <si>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</si>
  <si>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</si>
  <si>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</si>
  <si>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</si>
  <si>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</si>
  <si>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</si>
  <si>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</si>
  <si>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</si>
  <si>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</si>
  <si>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данный перечень показате</t>
    </r>
  </si>
  <si>
    <t>факт 2010 с корректировкой</t>
  </si>
  <si>
    <t>2010 год</t>
  </si>
  <si>
    <t>Приказ от 22 декабря 2009 года №67/433 "О тарифах на тепловую энергию общества с ограниченной ответственностью Коммунальные системы "Куяновское"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</si>
</sst>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ck"/>
      <top style="thick"/>
      <bottom style="thin"/>
    </border>
    <border>
      <left style="thick"/>
      <right style="thick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3" fillId="11" borderId="12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3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5" fillId="0" borderId="0" xfId="0" applyFont="1" applyAlignment="1">
      <alignment/>
    </xf>
    <xf numFmtId="0" fontId="5" fillId="2" borderId="14" xfId="0" applyFont="1" applyFill="1" applyBorder="1" applyAlignment="1">
      <alignment horizontal="left" vertical="top" wrapText="1" indent="6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20" borderId="12" xfId="55" applyNumberFormat="1" applyFont="1" applyFill="1" applyBorder="1" applyAlignment="1" applyProtection="1">
      <alignment vertical="center" wrapText="1"/>
      <protection/>
    </xf>
    <xf numFmtId="49" fontId="7" fillId="24" borderId="12" xfId="55" applyNumberFormat="1" applyFont="1" applyFill="1" applyBorder="1" applyAlignment="1" applyProtection="1">
      <alignment vertical="center" wrapText="1"/>
      <protection/>
    </xf>
    <xf numFmtId="49" fontId="7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11" borderId="12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8" fillId="0" borderId="0" xfId="0" applyFont="1" applyAlignment="1">
      <alignment/>
    </xf>
    <xf numFmtId="4" fontId="0" fillId="23" borderId="11" xfId="0" applyNumberFormat="1" applyFill="1" applyBorder="1" applyAlignment="1">
      <alignment horizontal="center"/>
    </xf>
    <xf numFmtId="4" fontId="0" fillId="23" borderId="18" xfId="0" applyNumberFormat="1" applyFill="1" applyBorder="1" applyAlignment="1">
      <alignment horizontal="center"/>
    </xf>
    <xf numFmtId="0" fontId="0" fillId="23" borderId="19" xfId="0" applyFill="1" applyBorder="1" applyAlignment="1">
      <alignment horizontal="center"/>
    </xf>
    <xf numFmtId="4" fontId="0" fillId="23" borderId="19" xfId="0" applyNumberFormat="1" applyFill="1" applyBorder="1" applyAlignment="1">
      <alignment horizontal="center"/>
    </xf>
    <xf numFmtId="0" fontId="0" fillId="23" borderId="20" xfId="0" applyFill="1" applyBorder="1" applyAlignment="1">
      <alignment horizontal="center"/>
    </xf>
    <xf numFmtId="0" fontId="0" fillId="23" borderId="18" xfId="0" applyFill="1" applyBorder="1" applyAlignment="1">
      <alignment horizontal="center"/>
    </xf>
    <xf numFmtId="0" fontId="5" fillId="23" borderId="19" xfId="0" applyFont="1" applyFill="1" applyBorder="1" applyAlignment="1">
      <alignment horizontal="center"/>
    </xf>
    <xf numFmtId="4" fontId="5" fillId="23" borderId="19" xfId="0" applyNumberFormat="1" applyFont="1" applyFill="1" applyBorder="1" applyAlignment="1">
      <alignment horizontal="center"/>
    </xf>
    <xf numFmtId="0" fontId="0" fillId="11" borderId="12" xfId="0" applyFont="1" applyFill="1" applyBorder="1" applyAlignment="1">
      <alignment horizontal="center" wrapText="1"/>
    </xf>
    <xf numFmtId="0" fontId="0" fillId="11" borderId="12" xfId="0" applyFill="1" applyBorder="1" applyAlignment="1">
      <alignment horizontal="center" wrapText="1"/>
    </xf>
    <xf numFmtId="4" fontId="0" fillId="23" borderId="20" xfId="0" applyNumberFormat="1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3" fillId="11" borderId="23" xfId="0" applyFont="1" applyFill="1" applyBorder="1" applyAlignment="1">
      <alignment vertical="top"/>
    </xf>
    <xf numFmtId="0" fontId="3" fillId="0" borderId="0" xfId="0" applyFont="1" applyAlignment="1">
      <alignment/>
    </xf>
    <xf numFmtId="0" fontId="3" fillId="11" borderId="24" xfId="0" applyFont="1" applyFill="1" applyBorder="1" applyAlignment="1">
      <alignment vertical="top"/>
    </xf>
    <xf numFmtId="0" fontId="3" fillId="3" borderId="23" xfId="0" applyFont="1" applyFill="1" applyBorder="1" applyAlignment="1">
      <alignment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vertical="top" wrapText="1"/>
    </xf>
    <xf numFmtId="0" fontId="3" fillId="3" borderId="25" xfId="0" applyFont="1" applyFill="1" applyBorder="1" applyAlignment="1">
      <alignment vertical="top"/>
    </xf>
    <xf numFmtId="0" fontId="3" fillId="10" borderId="1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3" fillId="11" borderId="26" xfId="0" applyFont="1" applyFill="1" applyBorder="1" applyAlignment="1">
      <alignment horizontal="left" vertical="center"/>
    </xf>
    <xf numFmtId="0" fontId="3" fillId="11" borderId="26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0" fontId="0" fillId="23" borderId="27" xfId="0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0" fillId="10" borderId="28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12" xfId="0" applyFill="1" applyBorder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0" fillId="2" borderId="31" xfId="53" applyFont="1" applyFill="1" applyBorder="1" applyAlignment="1" applyProtection="1">
      <alignment horizontal="left" wrapText="1"/>
      <protection/>
    </xf>
    <xf numFmtId="2" fontId="21" fillId="23" borderId="32" xfId="53" applyNumberFormat="1" applyFont="1" applyFill="1" applyBorder="1" applyAlignment="1" applyProtection="1">
      <alignment horizontal="center"/>
      <protection/>
    </xf>
    <xf numFmtId="2" fontId="21" fillId="23" borderId="33" xfId="53" applyNumberFormat="1" applyFont="1" applyFill="1" applyBorder="1" applyAlignment="1" applyProtection="1">
      <alignment horizontal="center"/>
      <protection/>
    </xf>
    <xf numFmtId="2" fontId="21" fillId="23" borderId="34" xfId="53" applyNumberFormat="1" applyFont="1" applyFill="1" applyBorder="1" applyAlignment="1" applyProtection="1">
      <alignment horizontal="center"/>
      <protection/>
    </xf>
    <xf numFmtId="0" fontId="20" fillId="2" borderId="35" xfId="53" applyFont="1" applyFill="1" applyBorder="1" applyAlignment="1" applyProtection="1">
      <alignment horizontal="left" wrapText="1"/>
      <protection/>
    </xf>
    <xf numFmtId="3" fontId="21" fillId="23" borderId="36" xfId="53" applyNumberFormat="1" applyFont="1" applyFill="1" applyBorder="1" applyAlignment="1" applyProtection="1">
      <alignment horizontal="center" wrapText="1"/>
      <protection locked="0"/>
    </xf>
    <xf numFmtId="4" fontId="21" fillId="23" borderId="12" xfId="53" applyNumberFormat="1" applyFont="1" applyFill="1" applyBorder="1" applyAlignment="1" applyProtection="1">
      <alignment horizontal="center" wrapText="1"/>
      <protection/>
    </xf>
    <xf numFmtId="0" fontId="0" fillId="23" borderId="37" xfId="0" applyFill="1" applyBorder="1" applyAlignment="1">
      <alignment horizontal="center"/>
    </xf>
    <xf numFmtId="3" fontId="21" fillId="23" borderId="12" xfId="53" applyNumberFormat="1" applyFont="1" applyFill="1" applyBorder="1" applyAlignment="1" applyProtection="1">
      <alignment horizontal="center" wrapText="1"/>
      <protection locked="0"/>
    </xf>
    <xf numFmtId="0" fontId="20" fillId="2" borderId="35" xfId="53" applyFont="1" applyFill="1" applyBorder="1" applyAlignment="1" applyProtection="1">
      <alignment wrapText="1"/>
      <protection/>
    </xf>
    <xf numFmtId="3" fontId="21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21" fillId="23" borderId="12" xfId="53" applyNumberFormat="1" applyFont="1" applyFill="1" applyBorder="1" applyAlignment="1" applyProtection="1">
      <alignment horizontal="center" wrapText="1"/>
      <protection/>
    </xf>
    <xf numFmtId="0" fontId="21" fillId="2" borderId="35" xfId="54" applyFont="1" applyFill="1" applyBorder="1" applyAlignment="1" applyProtection="1">
      <alignment horizontal="right" wrapText="1"/>
      <protection/>
    </xf>
    <xf numFmtId="10" fontId="21" fillId="23" borderId="12" xfId="53" applyNumberFormat="1" applyFont="1" applyFill="1" applyBorder="1" applyAlignment="1" applyProtection="1">
      <alignment horizontal="center" wrapText="1"/>
      <protection/>
    </xf>
    <xf numFmtId="4" fontId="21" fillId="23" borderId="12" xfId="53" applyNumberFormat="1" applyFont="1" applyFill="1" applyBorder="1" applyAlignment="1" applyProtection="1">
      <alignment horizontal="center" wrapText="1"/>
      <protection locked="0"/>
    </xf>
    <xf numFmtId="0" fontId="22" fillId="2" borderId="38" xfId="53" applyFont="1" applyFill="1" applyBorder="1" applyAlignment="1" applyProtection="1">
      <alignment horizontal="left" wrapText="1"/>
      <protection/>
    </xf>
    <xf numFmtId="3" fontId="21" fillId="23" borderId="39" xfId="53" applyNumberFormat="1" applyFont="1" applyFill="1" applyBorder="1" applyAlignment="1" applyProtection="1">
      <alignment horizontal="center" wrapText="1"/>
      <protection locked="0"/>
    </xf>
    <xf numFmtId="4" fontId="21" fillId="23" borderId="40" xfId="53" applyNumberFormat="1" applyFont="1" applyFill="1" applyBorder="1" applyAlignment="1" applyProtection="1">
      <alignment horizontal="center" wrapText="1"/>
      <protection locked="0"/>
    </xf>
    <xf numFmtId="0" fontId="0" fillId="23" borderId="4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42" xfId="0" applyFill="1" applyBorder="1" applyAlignment="1">
      <alignment/>
    </xf>
    <xf numFmtId="0" fontId="3" fillId="11" borderId="43" xfId="0" applyFont="1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5" fillId="23" borderId="44" xfId="0" applyFont="1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0" fillId="23" borderId="3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2" fontId="0" fillId="23" borderId="18" xfId="0" applyNumberFormat="1" applyFill="1" applyBorder="1" applyAlignment="1">
      <alignment horizontal="center"/>
    </xf>
    <xf numFmtId="171" fontId="0" fillId="23" borderId="19" xfId="0" applyNumberFormat="1" applyFill="1" applyBorder="1" applyAlignment="1">
      <alignment horizontal="center"/>
    </xf>
    <xf numFmtId="171" fontId="0" fillId="23" borderId="20" xfId="0" applyNumberFormat="1" applyFill="1" applyBorder="1" applyAlignment="1">
      <alignment horizontal="center"/>
    </xf>
    <xf numFmtId="0" fontId="24" fillId="0" borderId="0" xfId="0" applyFont="1" applyFill="1" applyAlignment="1">
      <alignment/>
    </xf>
    <xf numFmtId="2" fontId="0" fillId="23" borderId="19" xfId="0" applyNumberForma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13" fillId="0" borderId="25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center" vertical="top" wrapText="1"/>
    </xf>
    <xf numFmtId="0" fontId="12" fillId="0" borderId="50" xfId="0" applyFont="1" applyFill="1" applyBorder="1" applyAlignment="1">
      <alignment horizontal="center" vertical="top"/>
    </xf>
    <xf numFmtId="0" fontId="12" fillId="0" borderId="21" xfId="0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left" vertical="top" wrapText="1"/>
    </xf>
    <xf numFmtId="0" fontId="13" fillId="0" borderId="5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left" vertical="top" wrapText="1"/>
    </xf>
    <xf numFmtId="0" fontId="12" fillId="0" borderId="37" xfId="0" applyFont="1" applyFill="1" applyBorder="1" applyAlignment="1">
      <alignment horizontal="center" vertical="top"/>
    </xf>
    <xf numFmtId="0" fontId="13" fillId="0" borderId="52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13" fillId="0" borderId="24" xfId="0" applyFont="1" applyFill="1" applyBorder="1" applyAlignment="1">
      <alignment horizontal="left" vertical="top"/>
    </xf>
    <xf numFmtId="171" fontId="0" fillId="23" borderId="11" xfId="0" applyNumberFormat="1" applyFill="1" applyBorder="1" applyAlignment="1">
      <alignment horizont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top"/>
    </xf>
    <xf numFmtId="0" fontId="13" fillId="0" borderId="54" xfId="0" applyFont="1" applyFill="1" applyBorder="1" applyAlignment="1">
      <alignment horizontal="left" vertical="top"/>
    </xf>
    <xf numFmtId="0" fontId="13" fillId="0" borderId="40" xfId="0" applyFont="1" applyFill="1" applyBorder="1" applyAlignment="1">
      <alignment horizontal="left" vertical="top"/>
    </xf>
    <xf numFmtId="0" fontId="12" fillId="0" borderId="40" xfId="0" applyFont="1" applyFill="1" applyBorder="1" applyAlignment="1">
      <alignment horizontal="center" vertical="top"/>
    </xf>
    <xf numFmtId="0" fontId="12" fillId="0" borderId="4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top"/>
    </xf>
    <xf numFmtId="0" fontId="12" fillId="0" borderId="34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left" vertical="top" wrapText="1"/>
    </xf>
    <xf numFmtId="0" fontId="13" fillId="0" borderId="50" xfId="0" applyFont="1" applyFill="1" applyBorder="1" applyAlignment="1">
      <alignment horizontal="left" vertical="top"/>
    </xf>
    <xf numFmtId="0" fontId="12" fillId="0" borderId="56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left" vertical="top"/>
    </xf>
    <xf numFmtId="0" fontId="13" fillId="0" borderId="28" xfId="0" applyFont="1" applyFill="1" applyBorder="1" applyAlignment="1">
      <alignment horizontal="left" vertical="top"/>
    </xf>
    <xf numFmtId="0" fontId="12" fillId="0" borderId="28" xfId="0" applyFont="1" applyFill="1" applyBorder="1" applyAlignment="1">
      <alignment horizontal="center" vertical="top"/>
    </xf>
    <xf numFmtId="0" fontId="12" fillId="0" borderId="58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2" fillId="0" borderId="59" xfId="0" applyFont="1" applyFill="1" applyBorder="1" applyAlignment="1">
      <alignment horizontal="center" wrapText="1"/>
    </xf>
    <xf numFmtId="0" fontId="12" fillId="0" borderId="60" xfId="0" applyFont="1" applyFill="1" applyBorder="1" applyAlignment="1">
      <alignment horizontal="center" wrapText="1"/>
    </xf>
    <xf numFmtId="0" fontId="12" fillId="0" borderId="61" xfId="0" applyFont="1" applyFill="1" applyBorder="1" applyAlignment="1">
      <alignment horizontal="center" wrapText="1"/>
    </xf>
    <xf numFmtId="0" fontId="12" fillId="0" borderId="62" xfId="0" applyFont="1" applyFill="1" applyBorder="1" applyAlignment="1">
      <alignment horizontal="center" wrapText="1"/>
    </xf>
    <xf numFmtId="0" fontId="12" fillId="0" borderId="63" xfId="0" applyFont="1" applyFill="1" applyBorder="1" applyAlignment="1">
      <alignment horizontal="center" wrapText="1"/>
    </xf>
    <xf numFmtId="0" fontId="12" fillId="0" borderId="64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top"/>
    </xf>
    <xf numFmtId="0" fontId="13" fillId="0" borderId="66" xfId="0" applyFont="1" applyFill="1" applyBorder="1" applyAlignment="1">
      <alignment horizontal="left" vertical="top"/>
    </xf>
    <xf numFmtId="0" fontId="13" fillId="0" borderId="23" xfId="0" applyFont="1" applyFill="1" applyBorder="1" applyAlignment="1">
      <alignment horizontal="left" vertical="center"/>
    </xf>
    <xf numFmtId="0" fontId="13" fillId="0" borderId="51" xfId="0" applyFont="1" applyFill="1" applyBorder="1" applyAlignment="1">
      <alignment horizontal="left" vertical="center"/>
    </xf>
    <xf numFmtId="0" fontId="12" fillId="0" borderId="51" xfId="0" applyFont="1" applyFill="1" applyBorder="1" applyAlignment="1">
      <alignment horizontal="center" vertical="top"/>
    </xf>
    <xf numFmtId="0" fontId="12" fillId="0" borderId="43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3" fillId="3" borderId="24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3" fillId="11" borderId="52" xfId="0" applyFont="1" applyFill="1" applyBorder="1" applyAlignment="1">
      <alignment horizontal="left"/>
    </xf>
    <xf numFmtId="0" fontId="3" fillId="11" borderId="12" xfId="0" applyFont="1" applyFill="1" applyBorder="1" applyAlignment="1">
      <alignment horizontal="left"/>
    </xf>
    <xf numFmtId="0" fontId="0" fillId="6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3" fillId="11" borderId="55" xfId="0" applyFont="1" applyFill="1" applyBorder="1" applyAlignment="1">
      <alignment horizontal="left"/>
    </xf>
    <xf numFmtId="0" fontId="3" fillId="11" borderId="3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11" borderId="54" xfId="0" applyFont="1" applyFill="1" applyBorder="1" applyAlignment="1">
      <alignment horizontal="left"/>
    </xf>
    <xf numFmtId="0" fontId="3" fillId="11" borderId="40" xfId="0" applyFont="1" applyFill="1" applyBorder="1" applyAlignment="1">
      <alignment horizontal="left"/>
    </xf>
    <xf numFmtId="0" fontId="0" fillId="11" borderId="40" xfId="0" applyFill="1" applyBorder="1" applyAlignment="1">
      <alignment horizontal="center"/>
    </xf>
    <xf numFmtId="0" fontId="0" fillId="11" borderId="41" xfId="0" applyFill="1" applyBorder="1" applyAlignment="1">
      <alignment horizontal="center"/>
    </xf>
    <xf numFmtId="0" fontId="3" fillId="3" borderId="53" xfId="0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11" borderId="22" xfId="0" applyFill="1" applyBorder="1" applyAlignment="1">
      <alignment horizontal="center"/>
    </xf>
    <xf numFmtId="0" fontId="3" fillId="11" borderId="24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/>
    </xf>
    <xf numFmtId="0" fontId="3" fillId="3" borderId="50" xfId="0" applyFont="1" applyFill="1" applyBorder="1" applyAlignment="1">
      <alignment horizontal="left"/>
    </xf>
    <xf numFmtId="0" fontId="0" fillId="3" borderId="5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3" fillId="3" borderId="23" xfId="0" applyFont="1" applyFill="1" applyBorder="1" applyAlignment="1">
      <alignment horizontal="left" vertical="top" wrapText="1"/>
    </xf>
    <xf numFmtId="0" fontId="3" fillId="3" borderId="51" xfId="0" applyFont="1" applyFill="1" applyBorder="1" applyAlignment="1">
      <alignment horizontal="left" vertical="top" wrapText="1"/>
    </xf>
    <xf numFmtId="0" fontId="0" fillId="3" borderId="67" xfId="0" applyFill="1" applyBorder="1" applyAlignment="1">
      <alignment horizontal="center" wrapText="1"/>
    </xf>
    <xf numFmtId="0" fontId="0" fillId="3" borderId="68" xfId="0" applyFill="1" applyBorder="1" applyAlignment="1">
      <alignment horizontal="center" wrapText="1"/>
    </xf>
    <xf numFmtId="0" fontId="3" fillId="11" borderId="23" xfId="0" applyFont="1" applyFill="1" applyBorder="1" applyAlignment="1">
      <alignment horizontal="left"/>
    </xf>
    <xf numFmtId="0" fontId="3" fillId="11" borderId="51" xfId="0" applyFont="1" applyFill="1" applyBorder="1" applyAlignment="1">
      <alignment horizontal="left"/>
    </xf>
    <xf numFmtId="0" fontId="0" fillId="11" borderId="51" xfId="0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63" xfId="0" applyFont="1" applyBorder="1" applyAlignment="1">
      <alignment horizontal="center"/>
    </xf>
    <xf numFmtId="0" fontId="0" fillId="10" borderId="28" xfId="0" applyFill="1" applyBorder="1" applyAlignment="1">
      <alignment horizontal="center" vertical="center" wrapText="1"/>
    </xf>
    <xf numFmtId="0" fontId="0" fillId="10" borderId="69" xfId="0" applyFill="1" applyBorder="1" applyAlignment="1">
      <alignment horizontal="center" vertical="center" wrapText="1"/>
    </xf>
    <xf numFmtId="0" fontId="0" fillId="10" borderId="70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23" borderId="12" xfId="0" applyFill="1" applyBorder="1" applyAlignment="1">
      <alignment horizontal="center"/>
    </xf>
    <xf numFmtId="0" fontId="20" fillId="10" borderId="71" xfId="53" applyFont="1" applyFill="1" applyBorder="1" applyAlignment="1" applyProtection="1">
      <alignment horizontal="center" vertical="center" wrapText="1"/>
      <protection/>
    </xf>
    <xf numFmtId="0" fontId="20" fillId="10" borderId="72" xfId="53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0" fillId="10" borderId="26" xfId="53" applyFont="1" applyFill="1" applyBorder="1" applyAlignment="1" applyProtection="1">
      <alignment horizontal="center" vertical="center" wrapText="1"/>
      <protection/>
    </xf>
    <xf numFmtId="0" fontId="3" fillId="11" borderId="71" xfId="0" applyFont="1" applyFill="1" applyBorder="1" applyAlignment="1">
      <alignment horizontal="left" vertical="center"/>
    </xf>
    <xf numFmtId="0" fontId="3" fillId="11" borderId="72" xfId="0" applyFont="1" applyFill="1" applyBorder="1" applyAlignment="1">
      <alignment horizontal="left" vertical="center"/>
    </xf>
    <xf numFmtId="0" fontId="0" fillId="11" borderId="73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11" borderId="75" xfId="0" applyFill="1" applyBorder="1" applyAlignment="1">
      <alignment horizontal="center"/>
    </xf>
    <xf numFmtId="0" fontId="0" fillId="11" borderId="76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20" fillId="6" borderId="77" xfId="53" applyFont="1" applyFill="1" applyBorder="1" applyAlignment="1" applyProtection="1">
      <alignment horizontal="left" vertical="center" wrapText="1"/>
      <protection/>
    </xf>
    <xf numFmtId="0" fontId="20" fillId="6" borderId="78" xfId="53" applyFont="1" applyFill="1" applyBorder="1" applyAlignment="1" applyProtection="1">
      <alignment horizontal="left" vertical="center" wrapText="1"/>
      <protection/>
    </xf>
    <xf numFmtId="0" fontId="20" fillId="6" borderId="79" xfId="53" applyFont="1" applyFill="1" applyBorder="1" applyAlignment="1" applyProtection="1">
      <alignment horizontal="left" vertical="center" wrapText="1"/>
      <protection/>
    </xf>
    <xf numFmtId="0" fontId="0" fillId="11" borderId="77" xfId="0" applyFill="1" applyBorder="1" applyAlignment="1">
      <alignment horizontal="center" wrapText="1" shrinkToFit="1"/>
    </xf>
    <xf numFmtId="0" fontId="0" fillId="11" borderId="79" xfId="0" applyFill="1" applyBorder="1" applyAlignment="1">
      <alignment horizontal="center" wrapText="1" shrinkToFi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10" borderId="74" xfId="53" applyFont="1" applyFill="1" applyBorder="1" applyAlignment="1" applyProtection="1">
      <alignment horizontal="center" vertical="center" wrapText="1"/>
      <protection/>
    </xf>
    <xf numFmtId="0" fontId="20" fillId="10" borderId="76" xfId="53" applyFont="1" applyFill="1" applyBorder="1" applyAlignment="1" applyProtection="1">
      <alignment horizontal="center" vertical="center" wrapText="1"/>
      <protection/>
    </xf>
    <xf numFmtId="0" fontId="0" fillId="23" borderId="27" xfId="0" applyFill="1" applyBorder="1" applyAlignment="1">
      <alignment horizontal="center"/>
    </xf>
    <xf numFmtId="0" fontId="0" fillId="23" borderId="36" xfId="0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76" xfId="0" applyFill="1" applyBorder="1" applyAlignment="1">
      <alignment horizontal="center"/>
    </xf>
    <xf numFmtId="0" fontId="0" fillId="4" borderId="47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62" xfId="0" applyFill="1" applyBorder="1" applyAlignment="1">
      <alignment horizontal="center" vertical="top" wrapText="1"/>
    </xf>
    <xf numFmtId="0" fontId="0" fillId="4" borderId="63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10" fillId="23" borderId="12" xfId="42" applyFill="1" applyBorder="1" applyAlignment="1" applyProtection="1">
      <alignment horizontal="center"/>
      <protection/>
    </xf>
    <xf numFmtId="0" fontId="0" fillId="4" borderId="47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4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6" xfId="0" applyFill="1" applyBorder="1" applyAlignment="1">
      <alignment horizontal="left" vertical="center" wrapText="1"/>
    </xf>
    <xf numFmtId="0" fontId="0" fillId="4" borderId="62" xfId="0" applyFill="1" applyBorder="1" applyAlignment="1">
      <alignment horizontal="left" vertical="center" wrapText="1"/>
    </xf>
    <xf numFmtId="0" fontId="0" fillId="4" borderId="63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  <xf numFmtId="2" fontId="0" fillId="23" borderId="11" xfId="0" applyNumberForma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69;&#1050;%202012\&#1044;&#1051;&#1071;%20&#1052;&#1054;&#1053;&#1048;&#1058;&#1054;&#1056;&#1048;&#1053;&#1043;&#1040;\&#1044;&#1083;&#1103;%20&#1084;&#1086;&#1085;&#1080;&#1090;&#1086;&#1088;&#1080;&#1085;&#1075;&#1072;%202010%20&#1050;&#1057;%20&#1050;&#1091;&#1103;&#1085;&#1086;&#1074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2">
        <row r="25">
          <cell r="I25">
            <v>1203.7</v>
          </cell>
          <cell r="J25">
            <v>376.5653568164825</v>
          </cell>
          <cell r="K25">
            <v>453271.72000000003</v>
          </cell>
        </row>
        <row r="26">
          <cell r="I26">
            <v>227.7</v>
          </cell>
          <cell r="J26">
            <v>2060.2162055335966</v>
          </cell>
          <cell r="K26">
            <v>469111.2299999999</v>
          </cell>
        </row>
      </sheetData>
      <sheetData sheetId="5">
        <row r="16">
          <cell r="F16">
            <v>49882.7</v>
          </cell>
          <cell r="I16">
            <v>3.359454869122962</v>
          </cell>
          <cell r="N16">
            <v>167578.67939999996</v>
          </cell>
        </row>
      </sheetData>
      <sheetData sheetId="6">
        <row r="7">
          <cell r="C7">
            <v>1918.55</v>
          </cell>
        </row>
        <row r="8">
          <cell r="C8">
            <v>17736.93</v>
          </cell>
        </row>
        <row r="9">
          <cell r="C9">
            <v>18342.59</v>
          </cell>
        </row>
        <row r="17">
          <cell r="C17">
            <v>763036.13</v>
          </cell>
        </row>
        <row r="19">
          <cell r="C19">
            <v>100754.13</v>
          </cell>
        </row>
        <row r="20">
          <cell r="C20">
            <v>1399.75</v>
          </cell>
        </row>
        <row r="48">
          <cell r="C48">
            <v>384252.79505436996</v>
          </cell>
        </row>
        <row r="49">
          <cell r="C49">
            <v>169525.11987933816</v>
          </cell>
        </row>
        <row r="54">
          <cell r="C54">
            <v>2433877.8153358</v>
          </cell>
        </row>
        <row r="56">
          <cell r="C56">
            <v>256654.40533580026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vanmak@sibmail.com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3" t="s">
        <v>164</v>
      </c>
      <c r="C4" s="144"/>
    </row>
    <row r="5" spans="2:3" ht="33.75" customHeight="1">
      <c r="B5" s="14" t="s">
        <v>37</v>
      </c>
      <c r="C5" s="17" t="s">
        <v>165</v>
      </c>
    </row>
    <row r="6" spans="2:3" ht="33" customHeight="1">
      <c r="B6" s="15" t="s">
        <v>2</v>
      </c>
      <c r="C6" s="17" t="s">
        <v>166</v>
      </c>
    </row>
    <row r="7" spans="2:3" ht="30">
      <c r="B7" s="12" t="s">
        <v>38</v>
      </c>
      <c r="C7" s="17" t="s">
        <v>165</v>
      </c>
    </row>
    <row r="8" spans="2:3" ht="30">
      <c r="B8" s="16" t="s">
        <v>39</v>
      </c>
      <c r="C8" s="17" t="s">
        <v>165</v>
      </c>
    </row>
    <row r="9" spans="2:3" ht="30">
      <c r="B9" s="12" t="s">
        <v>40</v>
      </c>
      <c r="C9" s="17" t="s">
        <v>166</v>
      </c>
    </row>
    <row r="10" spans="2:3" ht="45">
      <c r="B10" s="12" t="s">
        <v>3</v>
      </c>
      <c r="C10" s="17" t="s">
        <v>167</v>
      </c>
    </row>
    <row r="11" spans="2:3" ht="30">
      <c r="B11" s="12" t="s">
        <v>4</v>
      </c>
      <c r="C11" s="17" t="s">
        <v>167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B8" sqref="B8:E8"/>
    </sheetView>
  </sheetViews>
  <sheetFormatPr defaultColWidth="9.140625" defaultRowHeight="15"/>
  <cols>
    <col min="1" max="1" width="30.7109375" style="0" customWidth="1"/>
    <col min="5" max="5" width="32.140625" style="0" customWidth="1"/>
  </cols>
  <sheetData>
    <row r="1" spans="1:10" ht="52.5" customHeight="1">
      <c r="A1" s="272" t="s">
        <v>176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1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9" ht="15">
      <c r="A3" s="7" t="s">
        <v>0</v>
      </c>
      <c r="B3" s="194" t="str">
        <f>'Т1.1.'!D4</f>
        <v>ООО КС "Куяновское"</v>
      </c>
      <c r="C3" s="194"/>
      <c r="D3" s="194"/>
      <c r="E3" s="194"/>
      <c r="G3" s="2"/>
      <c r="H3" s="167"/>
      <c r="I3" s="167"/>
    </row>
    <row r="4" spans="1:5" ht="15">
      <c r="A4" s="7" t="s">
        <v>28</v>
      </c>
      <c r="B4" s="194">
        <f>'Т1.1.'!D5</f>
        <v>7012005849</v>
      </c>
      <c r="C4" s="194"/>
      <c r="D4" s="194"/>
      <c r="E4" s="194"/>
    </row>
    <row r="5" spans="1:5" ht="15">
      <c r="A5" s="7" t="s">
        <v>29</v>
      </c>
      <c r="B5" s="194">
        <f>'Т1.1.'!D6</f>
        <v>701201001</v>
      </c>
      <c r="C5" s="194"/>
      <c r="D5" s="194"/>
      <c r="E5" s="194"/>
    </row>
    <row r="6" spans="1:5" ht="15">
      <c r="A6" s="7" t="s">
        <v>68</v>
      </c>
      <c r="B6" s="194" t="str">
        <f>'Т1.1.'!D7</f>
        <v>636953, Первомайский район, с. Куяново, ул. Центральная, 18/1</v>
      </c>
      <c r="C6" s="194"/>
      <c r="D6" s="194"/>
      <c r="E6" s="194"/>
    </row>
    <row r="7" spans="1:5" ht="15">
      <c r="A7" s="7" t="s">
        <v>75</v>
      </c>
      <c r="B7" s="194" t="str">
        <f>'Т1.1.'!D11</f>
        <v>2010 год</v>
      </c>
      <c r="C7" s="194"/>
      <c r="D7" s="194"/>
      <c r="E7" s="194"/>
    </row>
    <row r="8" spans="2:5" ht="15.75" thickBot="1">
      <c r="B8" s="273"/>
      <c r="C8" s="273"/>
      <c r="D8" s="273"/>
      <c r="E8" s="273"/>
    </row>
    <row r="9" spans="1:11" ht="15">
      <c r="A9" s="274"/>
      <c r="B9" s="275"/>
      <c r="C9" s="275"/>
      <c r="D9" s="275"/>
      <c r="E9" s="275"/>
      <c r="F9" s="275"/>
      <c r="G9" s="275"/>
      <c r="H9" s="275"/>
      <c r="I9" s="275"/>
      <c r="J9" s="276"/>
      <c r="K9" s="109"/>
    </row>
    <row r="10" spans="1:11" ht="15">
      <c r="A10" s="277"/>
      <c r="B10" s="278"/>
      <c r="C10" s="278"/>
      <c r="D10" s="278"/>
      <c r="E10" s="278"/>
      <c r="F10" s="278"/>
      <c r="G10" s="278"/>
      <c r="H10" s="278"/>
      <c r="I10" s="278"/>
      <c r="J10" s="279"/>
      <c r="K10" s="109"/>
    </row>
    <row r="11" spans="1:11" ht="15">
      <c r="A11" s="277"/>
      <c r="B11" s="278"/>
      <c r="C11" s="278"/>
      <c r="D11" s="278"/>
      <c r="E11" s="278"/>
      <c r="F11" s="278"/>
      <c r="G11" s="278"/>
      <c r="H11" s="278"/>
      <c r="I11" s="278"/>
      <c r="J11" s="279"/>
      <c r="K11" s="109"/>
    </row>
    <row r="12" spans="1:11" ht="15">
      <c r="A12" s="277"/>
      <c r="B12" s="278"/>
      <c r="C12" s="278"/>
      <c r="D12" s="278"/>
      <c r="E12" s="278"/>
      <c r="F12" s="278"/>
      <c r="G12" s="278"/>
      <c r="H12" s="278"/>
      <c r="I12" s="278"/>
      <c r="J12" s="279"/>
      <c r="K12" s="109"/>
    </row>
    <row r="13" spans="1:11" ht="15">
      <c r="A13" s="277"/>
      <c r="B13" s="278"/>
      <c r="C13" s="278"/>
      <c r="D13" s="278"/>
      <c r="E13" s="278"/>
      <c r="F13" s="278"/>
      <c r="G13" s="278"/>
      <c r="H13" s="278"/>
      <c r="I13" s="278"/>
      <c r="J13" s="279"/>
      <c r="K13" s="109"/>
    </row>
    <row r="14" spans="1:11" ht="15">
      <c r="A14" s="277"/>
      <c r="B14" s="278"/>
      <c r="C14" s="278"/>
      <c r="D14" s="278"/>
      <c r="E14" s="278"/>
      <c r="F14" s="278"/>
      <c r="G14" s="278"/>
      <c r="H14" s="278"/>
      <c r="I14" s="278"/>
      <c r="J14" s="279"/>
      <c r="K14" s="109"/>
    </row>
    <row r="15" spans="1:11" ht="15">
      <c r="A15" s="277"/>
      <c r="B15" s="278"/>
      <c r="C15" s="278"/>
      <c r="D15" s="278"/>
      <c r="E15" s="278"/>
      <c r="F15" s="278"/>
      <c r="G15" s="278"/>
      <c r="H15" s="278"/>
      <c r="I15" s="278"/>
      <c r="J15" s="279"/>
      <c r="K15" s="109"/>
    </row>
    <row r="16" spans="1:11" ht="15">
      <c r="A16" s="277"/>
      <c r="B16" s="278"/>
      <c r="C16" s="278"/>
      <c r="D16" s="278"/>
      <c r="E16" s="278"/>
      <c r="F16" s="278"/>
      <c r="G16" s="278"/>
      <c r="H16" s="278"/>
      <c r="I16" s="278"/>
      <c r="J16" s="279"/>
      <c r="K16" s="109"/>
    </row>
    <row r="17" spans="1:11" ht="15">
      <c r="A17" s="277"/>
      <c r="B17" s="278"/>
      <c r="C17" s="278"/>
      <c r="D17" s="278"/>
      <c r="E17" s="278"/>
      <c r="F17" s="278"/>
      <c r="G17" s="278"/>
      <c r="H17" s="278"/>
      <c r="I17" s="278"/>
      <c r="J17" s="279"/>
      <c r="K17" s="109"/>
    </row>
    <row r="18" spans="1:11" ht="15">
      <c r="A18" s="277"/>
      <c r="B18" s="278"/>
      <c r="C18" s="278"/>
      <c r="D18" s="278"/>
      <c r="E18" s="278"/>
      <c r="F18" s="278"/>
      <c r="G18" s="278"/>
      <c r="H18" s="278"/>
      <c r="I18" s="278"/>
      <c r="J18" s="279"/>
      <c r="K18" s="109"/>
    </row>
    <row r="19" spans="1:11" ht="15">
      <c r="A19" s="277"/>
      <c r="B19" s="278"/>
      <c r="C19" s="278"/>
      <c r="D19" s="278"/>
      <c r="E19" s="278"/>
      <c r="F19" s="278"/>
      <c r="G19" s="278"/>
      <c r="H19" s="278"/>
      <c r="I19" s="278"/>
      <c r="J19" s="279"/>
      <c r="K19" s="109"/>
    </row>
    <row r="20" spans="1:11" ht="15">
      <c r="A20" s="277"/>
      <c r="B20" s="278"/>
      <c r="C20" s="278"/>
      <c r="D20" s="278"/>
      <c r="E20" s="278"/>
      <c r="F20" s="278"/>
      <c r="G20" s="278"/>
      <c r="H20" s="278"/>
      <c r="I20" s="278"/>
      <c r="J20" s="279"/>
      <c r="K20" s="109"/>
    </row>
    <row r="21" spans="1:11" ht="15">
      <c r="A21" s="277"/>
      <c r="B21" s="278"/>
      <c r="C21" s="278"/>
      <c r="D21" s="278"/>
      <c r="E21" s="278"/>
      <c r="F21" s="278"/>
      <c r="G21" s="278"/>
      <c r="H21" s="278"/>
      <c r="I21" s="278"/>
      <c r="J21" s="279"/>
      <c r="K21" s="109"/>
    </row>
    <row r="22" spans="1:11" ht="15">
      <c r="A22" s="277"/>
      <c r="B22" s="278"/>
      <c r="C22" s="278"/>
      <c r="D22" s="278"/>
      <c r="E22" s="278"/>
      <c r="F22" s="278"/>
      <c r="G22" s="278"/>
      <c r="H22" s="278"/>
      <c r="I22" s="278"/>
      <c r="J22" s="279"/>
      <c r="K22" s="109"/>
    </row>
    <row r="23" spans="1:11" ht="15">
      <c r="A23" s="277"/>
      <c r="B23" s="278"/>
      <c r="C23" s="278"/>
      <c r="D23" s="278"/>
      <c r="E23" s="278"/>
      <c r="F23" s="278"/>
      <c r="G23" s="278"/>
      <c r="H23" s="278"/>
      <c r="I23" s="278"/>
      <c r="J23" s="279"/>
      <c r="K23" s="109"/>
    </row>
    <row r="24" spans="1:11" ht="15">
      <c r="A24" s="277"/>
      <c r="B24" s="278"/>
      <c r="C24" s="278"/>
      <c r="D24" s="278"/>
      <c r="E24" s="278"/>
      <c r="F24" s="278"/>
      <c r="G24" s="278"/>
      <c r="H24" s="278"/>
      <c r="I24" s="278"/>
      <c r="J24" s="279"/>
      <c r="K24" s="109"/>
    </row>
    <row r="25" spans="1:11" ht="15.75" thickBot="1">
      <c r="A25" s="280"/>
      <c r="B25" s="281"/>
      <c r="C25" s="281"/>
      <c r="D25" s="281"/>
      <c r="E25" s="281"/>
      <c r="F25" s="281"/>
      <c r="G25" s="281"/>
      <c r="H25" s="281"/>
      <c r="I25" s="281"/>
      <c r="J25" s="282"/>
      <c r="K25" s="109"/>
    </row>
    <row r="27" spans="1:10" ht="33.75" customHeight="1">
      <c r="A27" s="228" t="s">
        <v>110</v>
      </c>
      <c r="B27" s="228"/>
      <c r="C27" s="228"/>
      <c r="D27" s="228"/>
      <c r="E27" s="228"/>
      <c r="F27" s="228"/>
      <c r="G27" s="228"/>
      <c r="H27" s="228"/>
      <c r="I27" s="228"/>
      <c r="J27" s="228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0">
      <selection activeCell="D30" sqref="D30"/>
    </sheetView>
  </sheetViews>
  <sheetFormatPr defaultColWidth="9.140625" defaultRowHeight="15"/>
  <cols>
    <col min="1" max="1" width="34.00390625" style="0" customWidth="1"/>
    <col min="5" max="5" width="34.140625" style="0" customWidth="1"/>
    <col min="8" max="8" width="46.8515625" style="0" customWidth="1"/>
  </cols>
  <sheetData>
    <row r="1" spans="1:8" ht="15">
      <c r="A1" s="292" t="s">
        <v>177</v>
      </c>
      <c r="B1" s="292"/>
      <c r="C1" s="292"/>
      <c r="D1" s="292"/>
      <c r="E1" s="292"/>
      <c r="F1" s="292"/>
      <c r="G1" s="292"/>
      <c r="H1" s="292"/>
    </row>
    <row r="2" spans="1:8" ht="15">
      <c r="A2" s="21"/>
      <c r="B2" s="21"/>
      <c r="C2" s="21"/>
      <c r="D2" s="21"/>
      <c r="E2" s="21"/>
      <c r="F2" s="21"/>
      <c r="G2" s="21"/>
      <c r="H2" s="21"/>
    </row>
    <row r="3" spans="1:8" ht="15">
      <c r="A3" s="7" t="s">
        <v>0</v>
      </c>
      <c r="B3" s="194" t="str">
        <f>'Т1.1.'!D4</f>
        <v>ООО КС "Куяновское"</v>
      </c>
      <c r="C3" s="194"/>
      <c r="D3" s="194"/>
      <c r="E3" s="194"/>
      <c r="F3" s="194"/>
      <c r="G3" s="194"/>
      <c r="H3" s="194"/>
    </row>
    <row r="4" spans="1:8" ht="15">
      <c r="A4" s="7" t="s">
        <v>28</v>
      </c>
      <c r="B4" s="194">
        <f>'Т1.1.'!D5</f>
        <v>7012005849</v>
      </c>
      <c r="C4" s="194"/>
      <c r="D4" s="194"/>
      <c r="E4" s="194"/>
      <c r="F4" s="194"/>
      <c r="G4" s="194"/>
      <c r="H4" s="194"/>
    </row>
    <row r="5" spans="1:8" ht="15">
      <c r="A5" s="7" t="s">
        <v>29</v>
      </c>
      <c r="B5" s="194">
        <f>'Т1.1.'!D6</f>
        <v>701201001</v>
      </c>
      <c r="C5" s="194"/>
      <c r="D5" s="194"/>
      <c r="E5" s="194"/>
      <c r="F5" s="194"/>
      <c r="G5" s="194"/>
      <c r="H5" s="194"/>
    </row>
    <row r="6" spans="1:8" ht="15">
      <c r="A6" s="7" t="s">
        <v>75</v>
      </c>
      <c r="B6" s="194" t="str">
        <f>'Т1.1.'!D11</f>
        <v>2010 год</v>
      </c>
      <c r="C6" s="194"/>
      <c r="D6" s="194"/>
      <c r="E6" s="194"/>
      <c r="F6" s="194"/>
      <c r="G6" s="194"/>
      <c r="H6" s="194"/>
    </row>
    <row r="7" spans="1:8" ht="15">
      <c r="A7" s="3"/>
      <c r="B7" s="3"/>
      <c r="C7" s="3"/>
      <c r="D7" s="3"/>
      <c r="E7" s="3"/>
      <c r="F7" s="3"/>
      <c r="G7" s="3"/>
      <c r="H7" s="3"/>
    </row>
    <row r="8" spans="1:9" ht="63" customHeight="1">
      <c r="A8" s="12" t="s">
        <v>79</v>
      </c>
      <c r="B8" s="240" t="s">
        <v>186</v>
      </c>
      <c r="C8" s="240"/>
      <c r="D8" s="240"/>
      <c r="E8" s="240"/>
      <c r="F8" s="240"/>
      <c r="G8" s="240"/>
      <c r="H8" s="240"/>
      <c r="I8" s="109"/>
    </row>
    <row r="9" spans="1:9" ht="28.5" customHeight="1">
      <c r="A9" s="13" t="s">
        <v>33</v>
      </c>
      <c r="B9" s="240" t="s">
        <v>187</v>
      </c>
      <c r="C9" s="240"/>
      <c r="D9" s="240"/>
      <c r="E9" s="240"/>
      <c r="F9" s="240"/>
      <c r="G9" s="240"/>
      <c r="H9" s="240"/>
      <c r="I9" s="109"/>
    </row>
    <row r="10" spans="1:9" ht="27" customHeight="1">
      <c r="A10" s="13" t="s">
        <v>32</v>
      </c>
      <c r="B10" s="240" t="s">
        <v>188</v>
      </c>
      <c r="C10" s="240"/>
      <c r="D10" s="240"/>
      <c r="E10" s="240"/>
      <c r="F10" s="240"/>
      <c r="G10" s="240"/>
      <c r="H10" s="240"/>
      <c r="I10" s="109"/>
    </row>
    <row r="11" spans="1:9" ht="28.5" customHeight="1">
      <c r="A11" s="13" t="s">
        <v>30</v>
      </c>
      <c r="B11" s="293" t="s">
        <v>189</v>
      </c>
      <c r="C11" s="240"/>
      <c r="D11" s="240"/>
      <c r="E11" s="240"/>
      <c r="F11" s="240"/>
      <c r="G11" s="240"/>
      <c r="H11" s="240"/>
      <c r="I11" s="109"/>
    </row>
    <row r="12" spans="1:9" ht="27" customHeight="1">
      <c r="A12" s="13" t="s">
        <v>31</v>
      </c>
      <c r="B12" s="240" t="s">
        <v>185</v>
      </c>
      <c r="C12" s="240"/>
      <c r="D12" s="240"/>
      <c r="E12" s="240"/>
      <c r="F12" s="240"/>
      <c r="G12" s="240"/>
      <c r="H12" s="240"/>
      <c r="I12" s="109"/>
    </row>
    <row r="14" spans="1:11" ht="22.5" customHeight="1">
      <c r="A14" s="294" t="s">
        <v>59</v>
      </c>
      <c r="B14" s="295"/>
      <c r="C14" s="295"/>
      <c r="D14" s="295"/>
      <c r="E14" s="295"/>
      <c r="F14" s="295"/>
      <c r="G14" s="295"/>
      <c r="H14" s="296"/>
      <c r="I14" s="283" t="s">
        <v>178</v>
      </c>
      <c r="J14" s="284"/>
      <c r="K14" s="285"/>
    </row>
    <row r="15" spans="1:11" ht="27" customHeight="1">
      <c r="A15" s="297" t="s">
        <v>60</v>
      </c>
      <c r="B15" s="298"/>
      <c r="C15" s="298"/>
      <c r="D15" s="298"/>
      <c r="E15" s="298"/>
      <c r="F15" s="298"/>
      <c r="G15" s="298"/>
      <c r="H15" s="299"/>
      <c r="I15" s="286"/>
      <c r="J15" s="287"/>
      <c r="K15" s="288"/>
    </row>
    <row r="16" spans="1:11" ht="57.75" customHeight="1">
      <c r="A16" s="300" t="s">
        <v>80</v>
      </c>
      <c r="B16" s="301"/>
      <c r="C16" s="301"/>
      <c r="D16" s="301"/>
      <c r="E16" s="301"/>
      <c r="F16" s="301"/>
      <c r="G16" s="301"/>
      <c r="H16" s="302"/>
      <c r="I16" s="289"/>
      <c r="J16" s="290"/>
      <c r="K16" s="291"/>
    </row>
    <row r="18" spans="1:8" ht="32.25" customHeight="1">
      <c r="A18" s="228" t="s">
        <v>111</v>
      </c>
      <c r="B18" s="228"/>
      <c r="C18" s="228"/>
      <c r="D18" s="228"/>
      <c r="E18" s="228"/>
      <c r="F18" s="228"/>
      <c r="G18" s="228"/>
      <c r="H18" s="228"/>
    </row>
  </sheetData>
  <sheetProtection/>
  <mergeCells count="15">
    <mergeCell ref="A18:H18"/>
    <mergeCell ref="B3:H3"/>
    <mergeCell ref="B4:H4"/>
    <mergeCell ref="B5:H5"/>
    <mergeCell ref="A14:H14"/>
    <mergeCell ref="A15:H15"/>
    <mergeCell ref="B6:H6"/>
    <mergeCell ref="A16:H16"/>
    <mergeCell ref="I14:K16"/>
    <mergeCell ref="B12:H12"/>
    <mergeCell ref="A1:H1"/>
    <mergeCell ref="B8:H8"/>
    <mergeCell ref="B9:H9"/>
    <mergeCell ref="B10:H10"/>
    <mergeCell ref="B11:H11"/>
  </mergeCells>
  <hyperlinks>
    <hyperlink ref="B11" r:id="rId1" display="ivanmak@sib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4">
      <selection activeCell="B20" sqref="B20:I20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78" t="s">
        <v>168</v>
      </c>
      <c r="C2" s="178"/>
      <c r="D2" s="178"/>
      <c r="E2" s="178"/>
      <c r="F2" s="178"/>
      <c r="G2" s="178"/>
      <c r="H2" s="178"/>
      <c r="I2" s="178"/>
    </row>
    <row r="3" spans="2:9" ht="9" customHeight="1" thickBot="1">
      <c r="B3" s="36"/>
      <c r="C3" s="36"/>
      <c r="D3" s="36"/>
      <c r="E3" s="36"/>
      <c r="F3" s="36"/>
      <c r="G3" s="36"/>
      <c r="H3" s="36"/>
      <c r="I3" s="36"/>
    </row>
    <row r="4" spans="2:9" ht="15.75" thickTop="1">
      <c r="B4" s="181" t="s">
        <v>0</v>
      </c>
      <c r="C4" s="182"/>
      <c r="D4" s="183" t="s">
        <v>179</v>
      </c>
      <c r="E4" s="183"/>
      <c r="F4" s="183"/>
      <c r="G4" s="183"/>
      <c r="H4" s="183"/>
      <c r="I4" s="184"/>
    </row>
    <row r="5" spans="2:9" ht="15">
      <c r="B5" s="179" t="s">
        <v>28</v>
      </c>
      <c r="C5" s="180"/>
      <c r="D5" s="135">
        <v>7012005849</v>
      </c>
      <c r="E5" s="135"/>
      <c r="F5" s="135"/>
      <c r="G5" s="135"/>
      <c r="H5" s="135"/>
      <c r="I5" s="136"/>
    </row>
    <row r="6" spans="2:9" ht="15">
      <c r="B6" s="179" t="s">
        <v>29</v>
      </c>
      <c r="C6" s="180"/>
      <c r="D6" s="135">
        <v>701201001</v>
      </c>
      <c r="E6" s="135"/>
      <c r="F6" s="135"/>
      <c r="G6" s="135"/>
      <c r="H6" s="135"/>
      <c r="I6" s="136"/>
    </row>
    <row r="7" spans="2:9" ht="15.75" thickBot="1">
      <c r="B7" s="141" t="s">
        <v>61</v>
      </c>
      <c r="C7" s="140"/>
      <c r="D7" s="135" t="s">
        <v>180</v>
      </c>
      <c r="E7" s="135"/>
      <c r="F7" s="135"/>
      <c r="G7" s="135"/>
      <c r="H7" s="135"/>
      <c r="I7" s="136"/>
    </row>
    <row r="8" spans="1:9" ht="15.75" thickTop="1">
      <c r="A8" s="167"/>
      <c r="B8" s="133" t="s">
        <v>161</v>
      </c>
      <c r="C8" s="134"/>
      <c r="D8" s="168" t="s">
        <v>252</v>
      </c>
      <c r="E8" s="169"/>
      <c r="F8" s="169"/>
      <c r="G8" s="169"/>
      <c r="H8" s="169"/>
      <c r="I8" s="170"/>
    </row>
    <row r="9" spans="1:9" ht="24.75" customHeight="1">
      <c r="A9" s="167"/>
      <c r="B9" s="159"/>
      <c r="C9" s="137"/>
      <c r="D9" s="171"/>
      <c r="E9" s="172"/>
      <c r="F9" s="172"/>
      <c r="G9" s="172"/>
      <c r="H9" s="172"/>
      <c r="I9" s="173"/>
    </row>
    <row r="10" spans="2:9" ht="15">
      <c r="B10" s="159" t="s">
        <v>25</v>
      </c>
      <c r="C10" s="137"/>
      <c r="D10" s="147" t="s">
        <v>181</v>
      </c>
      <c r="E10" s="147"/>
      <c r="F10" s="147"/>
      <c r="G10" s="147"/>
      <c r="H10" s="147"/>
      <c r="I10" s="148"/>
    </row>
    <row r="11" spans="2:9" ht="15">
      <c r="B11" s="159" t="s">
        <v>64</v>
      </c>
      <c r="C11" s="137"/>
      <c r="D11" s="147" t="s">
        <v>251</v>
      </c>
      <c r="E11" s="147"/>
      <c r="F11" s="147"/>
      <c r="G11" s="147"/>
      <c r="H11" s="147"/>
      <c r="I11" s="148"/>
    </row>
    <row r="12" spans="2:9" ht="15.75" thickBot="1">
      <c r="B12" s="127" t="s">
        <v>1</v>
      </c>
      <c r="C12" s="160"/>
      <c r="D12" s="130" t="s">
        <v>182</v>
      </c>
      <c r="E12" s="131"/>
      <c r="F12" s="131"/>
      <c r="G12" s="131"/>
      <c r="H12" s="131"/>
      <c r="I12" s="132"/>
    </row>
    <row r="13" spans="2:9" ht="16.5" thickBot="1" thickTop="1">
      <c r="B13" s="161" t="s">
        <v>42</v>
      </c>
      <c r="C13" s="161"/>
      <c r="D13" s="161"/>
      <c r="E13" s="161"/>
      <c r="F13" s="161"/>
      <c r="G13" s="161"/>
      <c r="H13" s="161"/>
      <c r="I13" s="161"/>
    </row>
    <row r="14" spans="2:9" ht="15" customHeight="1" thickBot="1" thickTop="1">
      <c r="B14" s="128" t="s">
        <v>36</v>
      </c>
      <c r="C14" s="128"/>
      <c r="D14" s="128" t="s">
        <v>18</v>
      </c>
      <c r="E14" s="128" t="s">
        <v>23</v>
      </c>
      <c r="F14" s="128"/>
      <c r="G14" s="128"/>
      <c r="H14" s="128"/>
      <c r="I14" s="128" t="s">
        <v>26</v>
      </c>
    </row>
    <row r="15" spans="2:9" ht="49.5" customHeight="1" thickBot="1" thickTop="1">
      <c r="B15" s="128"/>
      <c r="C15" s="128"/>
      <c r="D15" s="128"/>
      <c r="E15" s="41" t="s">
        <v>19</v>
      </c>
      <c r="F15" s="41" t="s">
        <v>20</v>
      </c>
      <c r="G15" s="41" t="s">
        <v>21</v>
      </c>
      <c r="H15" s="41" t="s">
        <v>22</v>
      </c>
      <c r="I15" s="128"/>
    </row>
    <row r="16" spans="2:9" ht="16.5" thickBot="1" thickTop="1">
      <c r="B16" s="129" t="s">
        <v>34</v>
      </c>
      <c r="C16" s="37" t="s">
        <v>24</v>
      </c>
      <c r="D16" s="38">
        <v>2123</v>
      </c>
      <c r="E16" s="38" t="s">
        <v>185</v>
      </c>
      <c r="F16" s="38" t="s">
        <v>185</v>
      </c>
      <c r="G16" s="38" t="s">
        <v>185</v>
      </c>
      <c r="H16" s="38" t="s">
        <v>185</v>
      </c>
      <c r="I16" s="39" t="s">
        <v>185</v>
      </c>
    </row>
    <row r="17" spans="2:9" ht="16.5" thickBot="1" thickTop="1">
      <c r="B17" s="129"/>
      <c r="C17" s="40" t="s">
        <v>41</v>
      </c>
      <c r="D17" s="38">
        <v>1754.89</v>
      </c>
      <c r="E17" s="38" t="s">
        <v>185</v>
      </c>
      <c r="F17" s="38" t="s">
        <v>185</v>
      </c>
      <c r="G17" s="38" t="s">
        <v>185</v>
      </c>
      <c r="H17" s="38" t="s">
        <v>185</v>
      </c>
      <c r="I17" s="38" t="s">
        <v>185</v>
      </c>
    </row>
    <row r="18" spans="2:9" ht="16.5" thickBot="1" thickTop="1">
      <c r="B18" s="154" t="s">
        <v>35</v>
      </c>
      <c r="C18" s="37" t="s">
        <v>24</v>
      </c>
      <c r="D18" s="38">
        <v>2123</v>
      </c>
      <c r="E18" s="38" t="s">
        <v>185</v>
      </c>
      <c r="F18" s="38" t="s">
        <v>185</v>
      </c>
      <c r="G18" s="38" t="s">
        <v>185</v>
      </c>
      <c r="H18" s="38" t="s">
        <v>185</v>
      </c>
      <c r="I18" s="38" t="s">
        <v>185</v>
      </c>
    </row>
    <row r="19" spans="2:9" ht="27" thickBot="1" thickTop="1">
      <c r="B19" s="154"/>
      <c r="C19" s="37" t="s">
        <v>41</v>
      </c>
      <c r="D19" s="38">
        <v>1754.89</v>
      </c>
      <c r="E19" s="38" t="s">
        <v>185</v>
      </c>
      <c r="F19" s="38" t="s">
        <v>185</v>
      </c>
      <c r="G19" s="38" t="s">
        <v>185</v>
      </c>
      <c r="H19" s="38" t="s">
        <v>185</v>
      </c>
      <c r="I19" s="38" t="s">
        <v>185</v>
      </c>
    </row>
    <row r="20" spans="2:9" ht="16.5" thickBot="1" thickTop="1">
      <c r="B20" s="153" t="s">
        <v>77</v>
      </c>
      <c r="C20" s="153"/>
      <c r="D20" s="153"/>
      <c r="E20" s="153"/>
      <c r="F20" s="153"/>
      <c r="G20" s="153"/>
      <c r="H20" s="153"/>
      <c r="I20" s="153"/>
    </row>
    <row r="21" spans="2:9" ht="16.5" thickBot="1" thickTop="1">
      <c r="B21" s="129" t="s">
        <v>34</v>
      </c>
      <c r="C21" s="37" t="s">
        <v>43</v>
      </c>
      <c r="D21" s="38" t="s">
        <v>185</v>
      </c>
      <c r="E21" s="38" t="s">
        <v>185</v>
      </c>
      <c r="F21" s="38" t="s">
        <v>185</v>
      </c>
      <c r="G21" s="38" t="s">
        <v>185</v>
      </c>
      <c r="H21" s="38" t="s">
        <v>185</v>
      </c>
      <c r="I21" s="38" t="s">
        <v>185</v>
      </c>
    </row>
    <row r="22" spans="2:9" ht="16.5" thickBot="1" thickTop="1">
      <c r="B22" s="129"/>
      <c r="C22" s="40" t="s">
        <v>44</v>
      </c>
      <c r="D22" s="38" t="s">
        <v>185</v>
      </c>
      <c r="E22" s="38" t="s">
        <v>185</v>
      </c>
      <c r="F22" s="38" t="s">
        <v>185</v>
      </c>
      <c r="G22" s="38" t="s">
        <v>185</v>
      </c>
      <c r="H22" s="38" t="s">
        <v>185</v>
      </c>
      <c r="I22" s="38" t="s">
        <v>185</v>
      </c>
    </row>
    <row r="23" spans="2:9" ht="16.5" thickBot="1" thickTop="1">
      <c r="B23" s="154" t="s">
        <v>35</v>
      </c>
      <c r="C23" s="37" t="s">
        <v>43</v>
      </c>
      <c r="D23" s="38" t="s">
        <v>185</v>
      </c>
      <c r="E23" s="38" t="s">
        <v>185</v>
      </c>
      <c r="F23" s="38" t="s">
        <v>185</v>
      </c>
      <c r="G23" s="38" t="s">
        <v>185</v>
      </c>
      <c r="H23" s="38" t="s">
        <v>185</v>
      </c>
      <c r="I23" s="38" t="s">
        <v>185</v>
      </c>
    </row>
    <row r="24" spans="2:9" ht="16.5" thickBot="1" thickTop="1">
      <c r="B24" s="154"/>
      <c r="C24" s="37" t="s">
        <v>44</v>
      </c>
      <c r="D24" s="38" t="s">
        <v>185</v>
      </c>
      <c r="E24" s="38" t="s">
        <v>185</v>
      </c>
      <c r="F24" s="38" t="s">
        <v>185</v>
      </c>
      <c r="G24" s="38" t="s">
        <v>185</v>
      </c>
      <c r="H24" s="38" t="s">
        <v>185</v>
      </c>
      <c r="I24" s="38" t="s">
        <v>185</v>
      </c>
    </row>
    <row r="25" spans="2:9" ht="16.5" thickBot="1" thickTop="1">
      <c r="B25" s="153" t="s">
        <v>78</v>
      </c>
      <c r="C25" s="153"/>
      <c r="D25" s="153"/>
      <c r="E25" s="153"/>
      <c r="F25" s="153"/>
      <c r="G25" s="153"/>
      <c r="H25" s="153"/>
      <c r="I25" s="153"/>
    </row>
    <row r="26" spans="2:9" ht="16.5" thickBot="1" thickTop="1">
      <c r="B26" s="154" t="s">
        <v>34</v>
      </c>
      <c r="C26" s="37" t="s">
        <v>43</v>
      </c>
      <c r="D26" s="38" t="s">
        <v>185</v>
      </c>
      <c r="E26" s="38" t="s">
        <v>185</v>
      </c>
      <c r="F26" s="38" t="s">
        <v>185</v>
      </c>
      <c r="G26" s="38" t="s">
        <v>185</v>
      </c>
      <c r="H26" s="38" t="s">
        <v>185</v>
      </c>
      <c r="I26" s="38" t="s">
        <v>185</v>
      </c>
    </row>
    <row r="27" spans="2:9" ht="16.5" thickBot="1" thickTop="1">
      <c r="B27" s="154"/>
      <c r="C27" s="40" t="s">
        <v>44</v>
      </c>
      <c r="D27" s="38" t="s">
        <v>185</v>
      </c>
      <c r="E27" s="38" t="s">
        <v>185</v>
      </c>
      <c r="F27" s="38" t="s">
        <v>185</v>
      </c>
      <c r="G27" s="38" t="s">
        <v>185</v>
      </c>
      <c r="H27" s="38" t="s">
        <v>185</v>
      </c>
      <c r="I27" s="38" t="s">
        <v>185</v>
      </c>
    </row>
    <row r="28" spans="2:9" ht="16.5" thickBot="1" thickTop="1">
      <c r="B28" s="154" t="s">
        <v>35</v>
      </c>
      <c r="C28" s="37" t="s">
        <v>43</v>
      </c>
      <c r="D28" s="38" t="s">
        <v>185</v>
      </c>
      <c r="E28" s="38" t="s">
        <v>185</v>
      </c>
      <c r="F28" s="38" t="s">
        <v>185</v>
      </c>
      <c r="G28" s="38" t="s">
        <v>185</v>
      </c>
      <c r="H28" s="38" t="s">
        <v>185</v>
      </c>
      <c r="I28" s="38" t="s">
        <v>185</v>
      </c>
    </row>
    <row r="29" spans="2:9" ht="16.5" thickBot="1" thickTop="1">
      <c r="B29" s="154"/>
      <c r="C29" s="37" t="s">
        <v>44</v>
      </c>
      <c r="D29" s="38" t="s">
        <v>185</v>
      </c>
      <c r="E29" s="38" t="s">
        <v>185</v>
      </c>
      <c r="F29" s="38" t="s">
        <v>185</v>
      </c>
      <c r="G29" s="38" t="s">
        <v>185</v>
      </c>
      <c r="H29" s="38" t="s">
        <v>185</v>
      </c>
      <c r="I29" s="38" t="s">
        <v>185</v>
      </c>
    </row>
    <row r="30" spans="2:9" ht="25.5" customHeight="1" thickBot="1" thickTop="1">
      <c r="B30" s="42"/>
      <c r="C30" s="42"/>
      <c r="D30" s="42"/>
      <c r="E30" s="42"/>
      <c r="F30" s="42"/>
      <c r="G30" s="42"/>
      <c r="H30" s="42"/>
      <c r="I30" s="42"/>
    </row>
    <row r="31" spans="2:9" ht="15">
      <c r="B31" s="155" t="s">
        <v>0</v>
      </c>
      <c r="C31" s="156"/>
      <c r="D31" s="157" t="str">
        <f>D4</f>
        <v>ООО КС "Куяновское"</v>
      </c>
      <c r="E31" s="157"/>
      <c r="F31" s="157"/>
      <c r="G31" s="157"/>
      <c r="H31" s="157"/>
      <c r="I31" s="158"/>
    </row>
    <row r="32" spans="2:9" ht="15">
      <c r="B32" s="139" t="s">
        <v>28</v>
      </c>
      <c r="C32" s="140"/>
      <c r="D32" s="147">
        <f>D5</f>
        <v>7012005849</v>
      </c>
      <c r="E32" s="147"/>
      <c r="F32" s="147"/>
      <c r="G32" s="147"/>
      <c r="H32" s="147"/>
      <c r="I32" s="138"/>
    </row>
    <row r="33" spans="2:9" ht="15">
      <c r="B33" s="139" t="s">
        <v>29</v>
      </c>
      <c r="C33" s="140"/>
      <c r="D33" s="147">
        <f>D6</f>
        <v>701201001</v>
      </c>
      <c r="E33" s="147"/>
      <c r="F33" s="147"/>
      <c r="G33" s="147"/>
      <c r="H33" s="147"/>
      <c r="I33" s="138"/>
    </row>
    <row r="34" spans="2:9" ht="15.75" thickBot="1">
      <c r="B34" s="149" t="s">
        <v>61</v>
      </c>
      <c r="C34" s="150"/>
      <c r="D34" s="151" t="str">
        <f>D7</f>
        <v>636953, Первомайский район, с. Куяново, ул. Центральная, 18/1</v>
      </c>
      <c r="E34" s="151"/>
      <c r="F34" s="151"/>
      <c r="G34" s="151"/>
      <c r="H34" s="151"/>
      <c r="I34" s="152"/>
    </row>
    <row r="35" spans="1:9" ht="48.75" customHeight="1">
      <c r="A35" s="19"/>
      <c r="B35" s="145" t="s">
        <v>162</v>
      </c>
      <c r="C35" s="146"/>
      <c r="D35" s="174" t="s">
        <v>185</v>
      </c>
      <c r="E35" s="174"/>
      <c r="F35" s="174"/>
      <c r="G35" s="174"/>
      <c r="H35" s="174"/>
      <c r="I35" s="175"/>
    </row>
    <row r="36" spans="2:9" ht="28.5" customHeight="1">
      <c r="B36" s="159" t="s">
        <v>25</v>
      </c>
      <c r="C36" s="137"/>
      <c r="D36" s="147" t="s">
        <v>185</v>
      </c>
      <c r="E36" s="147"/>
      <c r="F36" s="147"/>
      <c r="G36" s="147"/>
      <c r="H36" s="147"/>
      <c r="I36" s="148"/>
    </row>
    <row r="37" spans="2:9" ht="16.5" customHeight="1">
      <c r="B37" s="159" t="s">
        <v>62</v>
      </c>
      <c r="C37" s="137"/>
      <c r="D37" s="147" t="s">
        <v>185</v>
      </c>
      <c r="E37" s="147"/>
      <c r="F37" s="147"/>
      <c r="G37" s="147"/>
      <c r="H37" s="147"/>
      <c r="I37" s="148"/>
    </row>
    <row r="38" spans="2:9" ht="16.5" customHeight="1" thickBot="1">
      <c r="B38" s="162" t="s">
        <v>1</v>
      </c>
      <c r="C38" s="163"/>
      <c r="D38" s="164" t="s">
        <v>185</v>
      </c>
      <c r="E38" s="164"/>
      <c r="F38" s="164"/>
      <c r="G38" s="164"/>
      <c r="H38" s="164"/>
      <c r="I38" s="165"/>
    </row>
    <row r="39" spans="2:9" ht="28.5" customHeight="1" thickBot="1" thickTop="1">
      <c r="B39" s="129" t="s">
        <v>63</v>
      </c>
      <c r="C39" s="129"/>
      <c r="D39" s="153" t="s">
        <v>185</v>
      </c>
      <c r="E39" s="153"/>
      <c r="F39" s="153"/>
      <c r="G39" s="153"/>
      <c r="H39" s="153"/>
      <c r="I39" s="153"/>
    </row>
    <row r="40" spans="2:9" ht="28.5" customHeight="1" thickBot="1" thickTop="1">
      <c r="B40" s="42"/>
      <c r="C40" s="42"/>
      <c r="D40" s="42"/>
      <c r="E40" s="42"/>
      <c r="F40" s="42"/>
      <c r="G40" s="42"/>
      <c r="H40" s="42"/>
      <c r="I40" s="42"/>
    </row>
    <row r="41" spans="2:9" ht="15">
      <c r="B41" s="155" t="s">
        <v>0</v>
      </c>
      <c r="C41" s="156"/>
      <c r="D41" s="157" t="str">
        <f>D31</f>
        <v>ООО КС "Куяновское"</v>
      </c>
      <c r="E41" s="157"/>
      <c r="F41" s="157"/>
      <c r="G41" s="157"/>
      <c r="H41" s="157"/>
      <c r="I41" s="158"/>
    </row>
    <row r="42" spans="2:9" ht="15">
      <c r="B42" s="139" t="s">
        <v>28</v>
      </c>
      <c r="C42" s="140"/>
      <c r="D42" s="147">
        <f>D32</f>
        <v>7012005849</v>
      </c>
      <c r="E42" s="147"/>
      <c r="F42" s="147"/>
      <c r="G42" s="147"/>
      <c r="H42" s="147"/>
      <c r="I42" s="138"/>
    </row>
    <row r="43" spans="2:9" ht="15">
      <c r="B43" s="139" t="s">
        <v>29</v>
      </c>
      <c r="C43" s="140"/>
      <c r="D43" s="147">
        <f>D33</f>
        <v>701201001</v>
      </c>
      <c r="E43" s="147"/>
      <c r="F43" s="147"/>
      <c r="G43" s="147"/>
      <c r="H43" s="147"/>
      <c r="I43" s="138"/>
    </row>
    <row r="44" spans="2:9" ht="15.75" thickBot="1">
      <c r="B44" s="149" t="s">
        <v>61</v>
      </c>
      <c r="C44" s="150"/>
      <c r="D44" s="151" t="str">
        <f>D34</f>
        <v>636953, Первомайский район, с. Куяново, ул. Центральная, 18/1</v>
      </c>
      <c r="E44" s="151"/>
      <c r="F44" s="151"/>
      <c r="G44" s="151"/>
      <c r="H44" s="151"/>
      <c r="I44" s="152"/>
    </row>
    <row r="45" spans="1:9" ht="30.75" customHeight="1">
      <c r="A45" s="167"/>
      <c r="B45" s="145" t="s">
        <v>163</v>
      </c>
      <c r="C45" s="146"/>
      <c r="D45" s="174" t="s">
        <v>185</v>
      </c>
      <c r="E45" s="174"/>
      <c r="F45" s="174"/>
      <c r="G45" s="174"/>
      <c r="H45" s="174"/>
      <c r="I45" s="175"/>
    </row>
    <row r="46" spans="1:9" ht="15" customHeight="1">
      <c r="A46" s="167"/>
      <c r="B46" s="159"/>
      <c r="C46" s="137"/>
      <c r="D46" s="176"/>
      <c r="E46" s="176"/>
      <c r="F46" s="176"/>
      <c r="G46" s="176"/>
      <c r="H46" s="176"/>
      <c r="I46" s="177"/>
    </row>
    <row r="47" spans="2:9" ht="30.75" customHeight="1">
      <c r="B47" s="159" t="s">
        <v>25</v>
      </c>
      <c r="C47" s="137"/>
      <c r="D47" s="147" t="s">
        <v>185</v>
      </c>
      <c r="E47" s="147"/>
      <c r="F47" s="147"/>
      <c r="G47" s="147"/>
      <c r="H47" s="147"/>
      <c r="I47" s="148"/>
    </row>
    <row r="48" spans="2:9" ht="15">
      <c r="B48" s="159" t="s">
        <v>62</v>
      </c>
      <c r="C48" s="137"/>
      <c r="D48" s="147" t="s">
        <v>185</v>
      </c>
      <c r="E48" s="147"/>
      <c r="F48" s="147"/>
      <c r="G48" s="147"/>
      <c r="H48" s="147"/>
      <c r="I48" s="148"/>
    </row>
    <row r="49" spans="2:9" ht="15.75" thickBot="1">
      <c r="B49" s="127" t="s">
        <v>1</v>
      </c>
      <c r="C49" s="160"/>
      <c r="D49" s="131" t="s">
        <v>185</v>
      </c>
      <c r="E49" s="131"/>
      <c r="F49" s="131"/>
      <c r="G49" s="131"/>
      <c r="H49" s="131"/>
      <c r="I49" s="132"/>
    </row>
    <row r="50" spans="2:9" ht="28.5" customHeight="1" thickBot="1" thickTop="1">
      <c r="B50" s="129" t="s">
        <v>27</v>
      </c>
      <c r="C50" s="129"/>
      <c r="D50" s="153" t="s">
        <v>185</v>
      </c>
      <c r="E50" s="153"/>
      <c r="F50" s="153"/>
      <c r="G50" s="153"/>
      <c r="H50" s="153"/>
      <c r="I50" s="153"/>
    </row>
    <row r="51" spans="2:9" ht="15.75" thickTop="1">
      <c r="B51" s="42"/>
      <c r="C51" s="42"/>
      <c r="D51" s="42"/>
      <c r="E51" s="42"/>
      <c r="F51" s="42"/>
      <c r="G51" s="42"/>
      <c r="H51" s="42"/>
      <c r="I51" s="42"/>
    </row>
    <row r="52" spans="2:9" ht="31.5" customHeight="1">
      <c r="B52" s="166" t="s">
        <v>81</v>
      </c>
      <c r="C52" s="166"/>
      <c r="D52" s="166"/>
      <c r="E52" s="166"/>
      <c r="F52" s="166"/>
      <c r="G52" s="166"/>
      <c r="H52" s="166"/>
      <c r="I52" s="166"/>
    </row>
    <row r="53" spans="2:9" ht="51.75" customHeight="1">
      <c r="B53" s="166" t="s">
        <v>169</v>
      </c>
      <c r="C53" s="166"/>
      <c r="D53" s="166"/>
      <c r="E53" s="166"/>
      <c r="F53" s="166"/>
      <c r="G53" s="166"/>
      <c r="H53" s="166"/>
      <c r="I53" s="166"/>
    </row>
    <row r="54" spans="2:9" ht="15">
      <c r="B54" s="36"/>
      <c r="C54" s="36"/>
      <c r="D54" s="36"/>
      <c r="E54" s="36"/>
      <c r="F54" s="36"/>
      <c r="G54" s="36"/>
      <c r="H54" s="36"/>
      <c r="I54" s="36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D11:I11"/>
    <mergeCell ref="B12:C12"/>
    <mergeCell ref="B13:I13"/>
    <mergeCell ref="B14:C15"/>
    <mergeCell ref="B16:B17"/>
    <mergeCell ref="I14:I15"/>
    <mergeCell ref="B21:B22"/>
    <mergeCell ref="B32:C32"/>
    <mergeCell ref="B20:I20"/>
    <mergeCell ref="B23:B24"/>
    <mergeCell ref="E14:H14"/>
    <mergeCell ref="B7:C7"/>
    <mergeCell ref="B33:C33"/>
    <mergeCell ref="D7:I7"/>
    <mergeCell ref="D12:I12"/>
    <mergeCell ref="B8:C9"/>
    <mergeCell ref="B10:C10"/>
    <mergeCell ref="D14:D15"/>
    <mergeCell ref="D10:I10"/>
    <mergeCell ref="B11:C11"/>
    <mergeCell ref="D33:I33"/>
    <mergeCell ref="B18:B19"/>
    <mergeCell ref="B31:C31"/>
    <mergeCell ref="D31:I31"/>
    <mergeCell ref="B43:C43"/>
    <mergeCell ref="B34:C34"/>
    <mergeCell ref="D34:I34"/>
    <mergeCell ref="B42:C42"/>
    <mergeCell ref="D42:I42"/>
    <mergeCell ref="D32:I32"/>
    <mergeCell ref="B25:I25"/>
    <mergeCell ref="B26:B27"/>
    <mergeCell ref="B28:B29"/>
    <mergeCell ref="B41:C41"/>
    <mergeCell ref="D41:I41"/>
    <mergeCell ref="B36:C36"/>
    <mergeCell ref="D36:I36"/>
    <mergeCell ref="B37:C37"/>
    <mergeCell ref="B35:C35"/>
    <mergeCell ref="D37:I37"/>
    <mergeCell ref="B44:C44"/>
    <mergeCell ref="D44:I44"/>
    <mergeCell ref="D43:I43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13" sqref="C13:D1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213" t="s">
        <v>170</v>
      </c>
      <c r="B2" s="214"/>
      <c r="C2" s="214"/>
      <c r="D2" s="214"/>
    </row>
    <row r="3" ht="15.75" thickBot="1"/>
    <row r="4" spans="1:4" ht="15.75" thickTop="1">
      <c r="A4" s="223" t="s">
        <v>0</v>
      </c>
      <c r="B4" s="224"/>
      <c r="C4" s="225" t="str">
        <f>'Т1.1.'!D4</f>
        <v>ООО КС "Куяновское"</v>
      </c>
      <c r="D4" s="226"/>
    </row>
    <row r="5" spans="1:4" ht="15">
      <c r="A5" s="212" t="s">
        <v>67</v>
      </c>
      <c r="B5" s="197"/>
      <c r="C5" s="194">
        <f>'Т1.1.'!D5</f>
        <v>7012005849</v>
      </c>
      <c r="D5" s="211"/>
    </row>
    <row r="6" spans="1:4" ht="15">
      <c r="A6" s="212" t="s">
        <v>29</v>
      </c>
      <c r="B6" s="197"/>
      <c r="C6" s="194">
        <f>'Т1.1.'!D6</f>
        <v>701201001</v>
      </c>
      <c r="D6" s="211"/>
    </row>
    <row r="7" spans="1:4" ht="15.75" thickBot="1">
      <c r="A7" s="212" t="s">
        <v>68</v>
      </c>
      <c r="B7" s="197"/>
      <c r="C7" s="194" t="str">
        <f>'Т1.1.'!D7</f>
        <v>636953, Первомайский район, с. Куяново, ул. Центральная, 18/1</v>
      </c>
      <c r="D7" s="211"/>
    </row>
    <row r="8" spans="1:4" ht="48.75" customHeight="1" thickTop="1">
      <c r="A8" s="219" t="s">
        <v>65</v>
      </c>
      <c r="B8" s="220"/>
      <c r="C8" s="221" t="str">
        <f>'Т1.1.'!D8</f>
        <v>Приказ от 22 декабря 2009 года №67/433 "О тарифах на тепловую энергию общества с ограниченной ответственностью Коммунальные системы "Куяновское"</v>
      </c>
      <c r="D8" s="222"/>
    </row>
    <row r="9" spans="1:4" ht="32.25" customHeight="1">
      <c r="A9" s="190" t="s">
        <v>25</v>
      </c>
      <c r="B9" s="191"/>
      <c r="C9" s="192" t="str">
        <f>'Т1.1.'!D10</f>
        <v>Региональная энергетическая комиссия Томской области</v>
      </c>
      <c r="D9" s="193"/>
    </row>
    <row r="10" spans="1:4" ht="15">
      <c r="A10" s="202" t="s">
        <v>69</v>
      </c>
      <c r="B10" s="203"/>
      <c r="C10" s="192" t="str">
        <f>'Т1.1.'!D11</f>
        <v>2010 год</v>
      </c>
      <c r="D10" s="193"/>
    </row>
    <row r="11" spans="1:4" ht="15.75" thickBot="1">
      <c r="A11" s="215" t="s">
        <v>1</v>
      </c>
      <c r="B11" s="216"/>
      <c r="C11" s="217" t="str">
        <f>'Т1.1.'!D12</f>
        <v>http://rec.tomsk.gov.ru
</v>
      </c>
      <c r="D11" s="218"/>
    </row>
    <row r="12" spans="1:4" ht="16.5" thickBot="1" thickTop="1">
      <c r="A12" s="185" t="s">
        <v>48</v>
      </c>
      <c r="B12" s="185"/>
      <c r="C12" s="185" t="s">
        <v>6</v>
      </c>
      <c r="D12" s="185"/>
    </row>
    <row r="13" spans="1:4" ht="15" customHeight="1" thickBot="1" thickTop="1">
      <c r="A13" s="198" t="s">
        <v>66</v>
      </c>
      <c r="B13" s="198"/>
      <c r="C13" s="199">
        <f>'Т1.1.'!D16-'Т1.1.'!D17</f>
        <v>368.1099999999999</v>
      </c>
      <c r="D13" s="199"/>
    </row>
    <row r="14" spans="1:4" ht="16.5" thickBot="1" thickTop="1">
      <c r="A14" s="198"/>
      <c r="B14" s="198"/>
      <c r="C14" s="199"/>
      <c r="D14" s="199"/>
    </row>
    <row r="15" ht="29.25" customHeight="1" thickBot="1" thickTop="1"/>
    <row r="16" spans="1:4" ht="15">
      <c r="A16" s="200" t="s">
        <v>0</v>
      </c>
      <c r="B16" s="201"/>
      <c r="C16" s="186" t="str">
        <f>C4</f>
        <v>ООО КС "Куяновское"</v>
      </c>
      <c r="D16" s="187"/>
    </row>
    <row r="17" spans="1:4" ht="15">
      <c r="A17" s="196" t="s">
        <v>67</v>
      </c>
      <c r="B17" s="197"/>
      <c r="C17" s="194">
        <f>C5</f>
        <v>7012005849</v>
      </c>
      <c r="D17" s="195"/>
    </row>
    <row r="18" spans="1:4" ht="15">
      <c r="A18" s="196" t="s">
        <v>29</v>
      </c>
      <c r="B18" s="197"/>
      <c r="C18" s="194">
        <f>C6</f>
        <v>701201001</v>
      </c>
      <c r="D18" s="195"/>
    </row>
    <row r="19" spans="1:4" ht="15.75" thickBot="1">
      <c r="A19" s="204" t="s">
        <v>68</v>
      </c>
      <c r="B19" s="205"/>
      <c r="C19" s="206" t="str">
        <f>C7</f>
        <v>636953, Первомайский район, с. Куяново, ул. Центральная, 18/1</v>
      </c>
      <c r="D19" s="207"/>
    </row>
    <row r="20" spans="1:4" ht="29.25" customHeight="1">
      <c r="A20" s="208" t="s">
        <v>72</v>
      </c>
      <c r="B20" s="209"/>
      <c r="C20" s="188" t="s">
        <v>185</v>
      </c>
      <c r="D20" s="189"/>
    </row>
    <row r="21" spans="1:4" ht="32.25" customHeight="1">
      <c r="A21" s="190" t="s">
        <v>25</v>
      </c>
      <c r="B21" s="191"/>
      <c r="C21" s="192" t="s">
        <v>185</v>
      </c>
      <c r="D21" s="193"/>
    </row>
    <row r="22" spans="1:4" ht="15">
      <c r="A22" s="202" t="s">
        <v>70</v>
      </c>
      <c r="B22" s="203"/>
      <c r="C22" s="192" t="s">
        <v>185</v>
      </c>
      <c r="D22" s="193"/>
    </row>
    <row r="23" spans="1:4" ht="15.75" thickBot="1">
      <c r="A23" s="202" t="s">
        <v>1</v>
      </c>
      <c r="B23" s="203"/>
      <c r="C23" s="192" t="s">
        <v>185</v>
      </c>
      <c r="D23" s="193"/>
    </row>
    <row r="24" spans="1:4" ht="16.5" thickBot="1" thickTop="1">
      <c r="A24" s="185" t="s">
        <v>48</v>
      </c>
      <c r="B24" s="185"/>
      <c r="C24" s="185" t="s">
        <v>6</v>
      </c>
      <c r="D24" s="185"/>
    </row>
    <row r="25" spans="1:4" ht="16.5" thickBot="1" thickTop="1">
      <c r="A25" s="198" t="s">
        <v>71</v>
      </c>
      <c r="B25" s="198"/>
      <c r="C25" s="199" t="s">
        <v>185</v>
      </c>
      <c r="D25" s="199"/>
    </row>
    <row r="26" spans="1:4" ht="16.5" thickBot="1" thickTop="1">
      <c r="A26" s="198"/>
      <c r="B26" s="198"/>
      <c r="C26" s="199"/>
      <c r="D26" s="199"/>
    </row>
    <row r="27" ht="15.75" thickTop="1"/>
    <row r="29" spans="1:9" ht="33" customHeight="1">
      <c r="A29" s="210" t="s">
        <v>81</v>
      </c>
      <c r="B29" s="210"/>
      <c r="C29" s="210"/>
      <c r="D29" s="210"/>
      <c r="E29" s="18"/>
      <c r="F29" s="18"/>
      <c r="G29" s="18"/>
      <c r="H29" s="18"/>
      <c r="I29" s="18"/>
    </row>
    <row r="30" spans="1:9" ht="64.5" customHeight="1">
      <c r="A30" s="210" t="s">
        <v>171</v>
      </c>
      <c r="B30" s="210"/>
      <c r="C30" s="210"/>
      <c r="D30" s="210"/>
      <c r="E30" s="18"/>
      <c r="F30" s="18"/>
      <c r="G30" s="18"/>
      <c r="H30" s="18"/>
      <c r="I30" s="18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23:B23"/>
    <mergeCell ref="C23:D23"/>
    <mergeCell ref="A17:B17"/>
    <mergeCell ref="A19:B19"/>
    <mergeCell ref="C19:D19"/>
    <mergeCell ref="C22:D22"/>
    <mergeCell ref="A20:B20"/>
    <mergeCell ref="A21:B21"/>
    <mergeCell ref="C21:D21"/>
    <mergeCell ref="C17:D17"/>
    <mergeCell ref="A18:B18"/>
    <mergeCell ref="C18:D18"/>
    <mergeCell ref="A12:B12"/>
    <mergeCell ref="C12:D12"/>
    <mergeCell ref="C16:D16"/>
    <mergeCell ref="C20:D20"/>
    <mergeCell ref="A13:B14"/>
    <mergeCell ref="C13:D14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4">
      <selection activeCell="E8" sqref="E8"/>
    </sheetView>
  </sheetViews>
  <sheetFormatPr defaultColWidth="9.140625" defaultRowHeight="15"/>
  <cols>
    <col min="1" max="1" width="45.7109375" style="0" customWidth="1"/>
    <col min="2" max="2" width="60.8515625" style="61" customWidth="1"/>
  </cols>
  <sheetData>
    <row r="2" spans="1:3" ht="36" customHeight="1" thickBot="1">
      <c r="A2" s="227" t="s">
        <v>190</v>
      </c>
      <c r="B2" s="227"/>
      <c r="C2" s="62"/>
    </row>
    <row r="3" spans="1:3" ht="15.75" thickTop="1">
      <c r="A3" s="63" t="s">
        <v>0</v>
      </c>
      <c r="B3" s="106" t="str">
        <f>'Т1.1.'!D4</f>
        <v>ООО КС "Куяновское"</v>
      </c>
      <c r="C3" s="64"/>
    </row>
    <row r="4" spans="1:2" ht="15">
      <c r="A4" s="65" t="s">
        <v>28</v>
      </c>
      <c r="B4" s="60">
        <f>'Т1.1.'!D5</f>
        <v>7012005849</v>
      </c>
    </row>
    <row r="5" spans="1:2" ht="15">
      <c r="A5" s="65" t="s">
        <v>29</v>
      </c>
      <c r="B5" s="60">
        <f>'Т1.1.'!D6</f>
        <v>701201001</v>
      </c>
    </row>
    <row r="6" spans="1:2" ht="15.75" thickBot="1">
      <c r="A6" s="65" t="s">
        <v>68</v>
      </c>
      <c r="B6" s="60" t="str">
        <f>'Т1.1.'!D7</f>
        <v>636953, Первомайский район, с. Куяново, ул. Центральная, 18/1</v>
      </c>
    </row>
    <row r="7" spans="1:2" ht="75.75" thickTop="1">
      <c r="A7" s="66" t="s">
        <v>191</v>
      </c>
      <c r="B7" s="107" t="s">
        <v>185</v>
      </c>
    </row>
    <row r="8" spans="1:2" ht="30">
      <c r="A8" s="67" t="s">
        <v>25</v>
      </c>
      <c r="B8" s="59" t="s">
        <v>185</v>
      </c>
    </row>
    <row r="9" spans="1:2" ht="15">
      <c r="A9" s="68" t="s">
        <v>69</v>
      </c>
      <c r="B9" s="59" t="s">
        <v>185</v>
      </c>
    </row>
    <row r="10" spans="1:2" ht="15.75" thickBot="1">
      <c r="A10" s="69" t="s">
        <v>1</v>
      </c>
      <c r="B10" s="58" t="s">
        <v>185</v>
      </c>
    </row>
    <row r="11" spans="1:2" ht="16.5" thickBot="1" thickTop="1">
      <c r="A11" s="70" t="s">
        <v>48</v>
      </c>
      <c r="B11" s="70" t="s">
        <v>6</v>
      </c>
    </row>
    <row r="12" spans="1:2" ht="52.5" customHeight="1" thickBot="1" thickTop="1">
      <c r="A12" s="6" t="s">
        <v>192</v>
      </c>
      <c r="B12" s="44" t="s">
        <v>185</v>
      </c>
    </row>
    <row r="13" ht="16.5" thickBot="1" thickTop="1"/>
    <row r="14" spans="1:3" ht="15.75" thickTop="1">
      <c r="A14" s="63" t="s">
        <v>0</v>
      </c>
      <c r="B14" s="106" t="str">
        <f>B3</f>
        <v>ООО КС "Куяновское"</v>
      </c>
      <c r="C14" s="64"/>
    </row>
    <row r="15" spans="1:2" ht="15">
      <c r="A15" s="65" t="s">
        <v>28</v>
      </c>
      <c r="B15" s="60">
        <f>B4</f>
        <v>7012005849</v>
      </c>
    </row>
    <row r="16" spans="1:2" ht="15">
      <c r="A16" s="65" t="s">
        <v>29</v>
      </c>
      <c r="B16" s="60">
        <f>B5</f>
        <v>701201001</v>
      </c>
    </row>
    <row r="17" spans="1:2" ht="15.75" thickBot="1">
      <c r="A17" s="65" t="s">
        <v>68</v>
      </c>
      <c r="B17" s="60" t="str">
        <f>B6</f>
        <v>636953, Первомайский район, с. Куяново, ул. Центральная, 18/1</v>
      </c>
    </row>
    <row r="18" spans="1:2" ht="62.25" customHeight="1" thickTop="1">
      <c r="A18" s="66" t="s">
        <v>193</v>
      </c>
      <c r="B18" s="107" t="s">
        <v>185</v>
      </c>
    </row>
    <row r="19" spans="1:2" ht="30">
      <c r="A19" s="67" t="s">
        <v>25</v>
      </c>
      <c r="B19" s="59" t="s">
        <v>185</v>
      </c>
    </row>
    <row r="20" spans="1:2" ht="15">
      <c r="A20" s="68" t="s">
        <v>69</v>
      </c>
      <c r="B20" s="59" t="s">
        <v>185</v>
      </c>
    </row>
    <row r="21" spans="1:2" ht="15.75" thickBot="1">
      <c r="A21" s="69" t="s">
        <v>1</v>
      </c>
      <c r="B21" s="58" t="s">
        <v>185</v>
      </c>
    </row>
    <row r="22" spans="1:2" ht="16.5" thickBot="1" thickTop="1">
      <c r="A22" s="70" t="s">
        <v>48</v>
      </c>
      <c r="B22" s="70" t="s">
        <v>6</v>
      </c>
    </row>
    <row r="23" spans="1:2" ht="42" customHeight="1" thickBot="1" thickTop="1">
      <c r="A23" s="6" t="s">
        <v>194</v>
      </c>
      <c r="B23" s="44" t="s">
        <v>185</v>
      </c>
    </row>
    <row r="24" ht="15.75" thickTop="1"/>
    <row r="25" spans="1:4" ht="36" customHeight="1">
      <c r="A25" s="228" t="s">
        <v>81</v>
      </c>
      <c r="B25" s="228"/>
      <c r="C25" s="18"/>
      <c r="D25" s="18"/>
    </row>
    <row r="26" spans="1:4" ht="60.75" customHeight="1">
      <c r="A26" s="228" t="s">
        <v>195</v>
      </c>
      <c r="B26" s="228"/>
      <c r="C26" s="18"/>
      <c r="D26" s="18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tabSelected="1" zoomScalePageLayoutView="0" workbookViewId="0" topLeftCell="A31">
      <selection activeCell="B50" sqref="B50:B51"/>
    </sheetView>
  </sheetViews>
  <sheetFormatPr defaultColWidth="9.140625" defaultRowHeight="15"/>
  <cols>
    <col min="1" max="1" width="51.28125" style="0" customWidth="1"/>
    <col min="2" max="2" width="60.7109375" style="0" customWidth="1"/>
    <col min="4" max="4" width="14.140625" style="0" customWidth="1"/>
    <col min="5" max="5" width="14.421875" style="0" customWidth="1"/>
  </cols>
  <sheetData>
    <row r="2" spans="1:2" ht="36" customHeight="1">
      <c r="A2" s="213" t="s">
        <v>172</v>
      </c>
      <c r="B2" s="230"/>
    </row>
    <row r="3" ht="14.25" customHeight="1"/>
    <row r="4" spans="1:2" ht="15">
      <c r="A4" s="7" t="s">
        <v>0</v>
      </c>
      <c r="B4" s="43" t="str">
        <f>'Т1.1.'!D4</f>
        <v>ООО КС "Куяновское"</v>
      </c>
    </row>
    <row r="5" spans="1:2" ht="15">
      <c r="A5" s="7" t="s">
        <v>28</v>
      </c>
      <c r="B5" s="43">
        <f>'Т1.1.'!D5</f>
        <v>7012005849</v>
      </c>
    </row>
    <row r="6" spans="1:2" ht="15">
      <c r="A6" s="7" t="s">
        <v>29</v>
      </c>
      <c r="B6" s="43">
        <f>'Т1.1.'!D6</f>
        <v>701201001</v>
      </c>
    </row>
    <row r="7" spans="1:2" ht="15">
      <c r="A7" s="7" t="s">
        <v>68</v>
      </c>
      <c r="B7" s="43" t="str">
        <f>'Т1.1.'!D7</f>
        <v>636953, Первомайский район, с. Куяново, ул. Центральная, 18/1</v>
      </c>
    </row>
    <row r="8" spans="1:2" ht="15">
      <c r="A8" s="7" t="s">
        <v>73</v>
      </c>
      <c r="B8" s="43" t="str">
        <f>'Т1.1.'!D11</f>
        <v>2010 год</v>
      </c>
    </row>
    <row r="10" ht="14.25" customHeight="1" thickBot="1"/>
    <row r="11" spans="1:2" ht="16.5" thickBot="1" thickTop="1">
      <c r="A11" s="8" t="s">
        <v>5</v>
      </c>
      <c r="B11" s="9" t="s">
        <v>6</v>
      </c>
    </row>
    <row r="12" spans="1:2" ht="31.5" customHeight="1" thickBot="1" thickTop="1">
      <c r="A12" s="28" t="s">
        <v>82</v>
      </c>
      <c r="B12" s="44" t="s">
        <v>184</v>
      </c>
    </row>
    <row r="13" spans="1:4" ht="16.5" thickBot="1" thickTop="1">
      <c r="A13" s="28" t="s">
        <v>83</v>
      </c>
      <c r="B13" s="46">
        <v>2177.223</v>
      </c>
      <c r="D13" s="123" t="s">
        <v>250</v>
      </c>
    </row>
    <row r="14" spans="1:2" ht="48.75" customHeight="1" thickTop="1">
      <c r="A14" s="22" t="s">
        <v>84</v>
      </c>
      <c r="B14" s="47">
        <f>'[1]7'!$C$54/1000</f>
        <v>2433.8778153358</v>
      </c>
    </row>
    <row r="15" spans="1:2" ht="30">
      <c r="A15" s="23" t="s">
        <v>45</v>
      </c>
      <c r="B15" s="48"/>
    </row>
    <row r="16" spans="1:2" ht="15">
      <c r="A16" s="23" t="s">
        <v>156</v>
      </c>
      <c r="B16" s="49">
        <f>'Т2.1'!B9</f>
        <v>922.3829499999999</v>
      </c>
    </row>
    <row r="17" spans="1:2" ht="45">
      <c r="A17" s="23" t="s">
        <v>47</v>
      </c>
      <c r="B17" s="49">
        <f>'[1]6'!$N$16/1000</f>
        <v>167.57867939999997</v>
      </c>
    </row>
    <row r="18" spans="1:2" ht="15">
      <c r="A18" s="24" t="s">
        <v>74</v>
      </c>
      <c r="B18" s="49">
        <f>'[1]6'!$I$16</f>
        <v>3.359454869122962</v>
      </c>
    </row>
    <row r="19" spans="1:2" ht="15">
      <c r="A19" s="24" t="s">
        <v>49</v>
      </c>
      <c r="B19" s="49">
        <f>'[1]6'!$F$16/1000</f>
        <v>49.8827</v>
      </c>
    </row>
    <row r="20" spans="1:2" ht="35.25" customHeight="1">
      <c r="A20" s="23" t="s">
        <v>50</v>
      </c>
      <c r="B20" s="49" t="s">
        <v>185</v>
      </c>
    </row>
    <row r="21" spans="1:2" ht="30">
      <c r="A21" s="23" t="s">
        <v>51</v>
      </c>
      <c r="B21" s="48" t="s">
        <v>185</v>
      </c>
    </row>
    <row r="22" spans="1:2" ht="45">
      <c r="A22" s="23" t="s">
        <v>52</v>
      </c>
      <c r="B22" s="49">
        <f>('[1]7'!$C$17+'[1]7'!$C$19+'[1]7'!$C$20)/1000</f>
        <v>865.19001</v>
      </c>
    </row>
    <row r="23" spans="1:2" ht="45">
      <c r="A23" s="23" t="s">
        <v>53</v>
      </c>
      <c r="B23" s="48" t="s">
        <v>185</v>
      </c>
    </row>
    <row r="24" spans="1:2" ht="30">
      <c r="A24" s="23" t="s">
        <v>54</v>
      </c>
      <c r="B24" s="48" t="s">
        <v>185</v>
      </c>
    </row>
    <row r="25" spans="1:2" ht="30">
      <c r="A25" s="25" t="s">
        <v>55</v>
      </c>
      <c r="B25" s="48" t="s">
        <v>185</v>
      </c>
    </row>
    <row r="26" spans="1:2" ht="30">
      <c r="A26" s="23" t="s">
        <v>56</v>
      </c>
      <c r="B26" s="49">
        <f>'[1]7'!$C$48/1000</f>
        <v>384.25279505437</v>
      </c>
    </row>
    <row r="27" spans="1:2" ht="30">
      <c r="A27" s="25" t="s">
        <v>57</v>
      </c>
      <c r="B27" s="124">
        <f>'[1]7'!$C$49/1000</f>
        <v>169.52511987933815</v>
      </c>
    </row>
    <row r="28" spans="1:2" ht="30">
      <c r="A28" s="23" t="s">
        <v>58</v>
      </c>
      <c r="B28" s="49">
        <f>('[1]7'!$C$7+'[1]7'!$C$8)/1000</f>
        <v>19.65548</v>
      </c>
    </row>
    <row r="29" spans="1:2" ht="63" thickBot="1">
      <c r="A29" s="26" t="s">
        <v>157</v>
      </c>
      <c r="B29" s="56">
        <f>'[1]7'!$C$9/1000</f>
        <v>18.34259</v>
      </c>
    </row>
    <row r="30" spans="1:2" ht="31.5" thickBot="1" thickTop="1">
      <c r="A30" s="27" t="s">
        <v>85</v>
      </c>
      <c r="B30" s="56">
        <f>'[1]7'!$C$56/1000</f>
        <v>256.6544053358003</v>
      </c>
    </row>
    <row r="31" spans="1:2" ht="15.75" thickTop="1">
      <c r="A31" s="22" t="s">
        <v>86</v>
      </c>
      <c r="B31" s="47"/>
    </row>
    <row r="32" spans="1:2" ht="91.5" customHeight="1" thickBot="1">
      <c r="A32" s="26" t="s">
        <v>7</v>
      </c>
      <c r="B32" s="50"/>
    </row>
    <row r="33" spans="1:2" ht="30.75" thickTop="1">
      <c r="A33" s="22" t="s">
        <v>87</v>
      </c>
      <c r="B33" s="51" t="s">
        <v>185</v>
      </c>
    </row>
    <row r="34" spans="1:2" ht="30.75" thickBot="1">
      <c r="A34" s="26" t="s">
        <v>9</v>
      </c>
      <c r="B34" s="50" t="s">
        <v>185</v>
      </c>
    </row>
    <row r="35" spans="1:2" ht="46.5" thickBot="1" thickTop="1">
      <c r="A35" s="28" t="s">
        <v>104</v>
      </c>
      <c r="B35" s="44" t="s">
        <v>185</v>
      </c>
    </row>
    <row r="36" spans="1:4" ht="16.5" thickBot="1" thickTop="1">
      <c r="A36" s="28" t="s">
        <v>88</v>
      </c>
      <c r="B36" s="44">
        <v>1.6</v>
      </c>
      <c r="C36" s="108"/>
      <c r="D36" s="125">
        <v>1.6</v>
      </c>
    </row>
    <row r="37" spans="1:4" ht="16.5" thickBot="1" thickTop="1">
      <c r="A37" s="28" t="s">
        <v>89</v>
      </c>
      <c r="B37" s="44"/>
      <c r="C37" s="108"/>
      <c r="D37" s="125">
        <v>0.72</v>
      </c>
    </row>
    <row r="38" spans="1:4" ht="31.5" thickBot="1" thickTop="1">
      <c r="A38" s="28" t="s">
        <v>90</v>
      </c>
      <c r="B38" s="142">
        <f>B40/(100-B43)*100</f>
        <v>1.2406242438906365</v>
      </c>
      <c r="C38" s="108"/>
      <c r="D38" s="125">
        <v>2283.5</v>
      </c>
    </row>
    <row r="39" spans="1:4" ht="16.5" thickBot="1" thickTop="1">
      <c r="A39" s="28" t="s">
        <v>91</v>
      </c>
      <c r="B39" s="44" t="s">
        <v>185</v>
      </c>
      <c r="C39" s="108"/>
      <c r="D39" s="45"/>
    </row>
    <row r="40" spans="1:4" ht="30.75" thickTop="1">
      <c r="A40" s="22" t="s">
        <v>92</v>
      </c>
      <c r="B40" s="120">
        <v>1.0255</v>
      </c>
      <c r="C40" s="108"/>
      <c r="D40" s="125" t="s">
        <v>250</v>
      </c>
    </row>
    <row r="41" spans="1:4" ht="15">
      <c r="A41" s="23" t="s">
        <v>8</v>
      </c>
      <c r="B41" s="121">
        <f>B40/100*18.82</f>
        <v>0.1929991</v>
      </c>
      <c r="C41" s="108"/>
      <c r="D41" s="45"/>
    </row>
    <row r="42" spans="1:3" ht="15.75" thickBot="1">
      <c r="A42" s="26" t="s">
        <v>76</v>
      </c>
      <c r="B42" s="122">
        <f>B40-B41</f>
        <v>0.8325009000000001</v>
      </c>
      <c r="C42" s="108"/>
    </row>
    <row r="43" spans="1:4" ht="32.25" customHeight="1" thickBot="1" thickTop="1">
      <c r="A43" s="28" t="s">
        <v>93</v>
      </c>
      <c r="B43" s="44">
        <v>17.34</v>
      </c>
      <c r="C43" s="108"/>
      <c r="D43" s="125">
        <v>17.2</v>
      </c>
    </row>
    <row r="44" spans="1:4" ht="31.5" thickBot="1" thickTop="1">
      <c r="A44" s="28" t="s">
        <v>94</v>
      </c>
      <c r="B44" s="44">
        <v>0</v>
      </c>
      <c r="C44" s="108"/>
      <c r="D44" s="125">
        <v>2.1</v>
      </c>
    </row>
    <row r="45" spans="1:4" ht="31.5" thickBot="1" thickTop="1">
      <c r="A45" s="28" t="s">
        <v>95</v>
      </c>
      <c r="B45" s="44">
        <v>2.002</v>
      </c>
      <c r="C45" s="108"/>
      <c r="D45" s="125" t="s">
        <v>185</v>
      </c>
    </row>
    <row r="46" spans="1:4" ht="16.5" thickBot="1" thickTop="1">
      <c r="A46" s="28" t="s">
        <v>96</v>
      </c>
      <c r="B46" s="44"/>
      <c r="C46" s="108"/>
      <c r="D46" s="125" t="s">
        <v>185</v>
      </c>
    </row>
    <row r="47" spans="1:4" ht="16.5" thickBot="1" thickTop="1">
      <c r="A47" s="28" t="s">
        <v>97</v>
      </c>
      <c r="B47" s="44">
        <v>3</v>
      </c>
      <c r="C47" s="108"/>
      <c r="D47" s="125" t="s">
        <v>185</v>
      </c>
    </row>
    <row r="48" spans="1:4" ht="16.5" thickBot="1" thickTop="1">
      <c r="A48" s="28" t="s">
        <v>98</v>
      </c>
      <c r="B48" s="44"/>
      <c r="C48" s="108"/>
      <c r="D48" s="125" t="s">
        <v>185</v>
      </c>
    </row>
    <row r="49" spans="1:4" ht="31.5" thickBot="1" thickTop="1">
      <c r="A49" s="28" t="s">
        <v>99</v>
      </c>
      <c r="B49" s="44"/>
      <c r="C49" s="109"/>
      <c r="D49" s="126">
        <v>13</v>
      </c>
    </row>
    <row r="50" spans="1:4" ht="46.5" thickBot="1" thickTop="1">
      <c r="A50" s="28" t="s">
        <v>100</v>
      </c>
      <c r="B50" s="303">
        <f>481.85/B38</f>
        <v>388.3931838127742</v>
      </c>
      <c r="C50" s="109"/>
      <c r="D50" s="126">
        <v>273.6</v>
      </c>
    </row>
    <row r="51" spans="1:4" ht="46.5" thickBot="1" thickTop="1">
      <c r="A51" s="28" t="s">
        <v>101</v>
      </c>
      <c r="B51" s="303">
        <f>49.883/B38</f>
        <v>40.20798420282789</v>
      </c>
      <c r="C51" s="109"/>
      <c r="D51" s="126">
        <v>35.89</v>
      </c>
    </row>
    <row r="52" spans="1:4" ht="46.5" thickBot="1" thickTop="1">
      <c r="A52" s="28" t="s">
        <v>102</v>
      </c>
      <c r="B52" s="44"/>
      <c r="C52" s="109"/>
      <c r="D52" s="126" t="s">
        <v>185</v>
      </c>
    </row>
    <row r="53" ht="15.75" thickTop="1"/>
    <row r="54" spans="1:2" ht="30" customHeight="1">
      <c r="A54" s="228" t="s">
        <v>103</v>
      </c>
      <c r="B54" s="228"/>
    </row>
    <row r="55" spans="1:2" ht="33" customHeight="1">
      <c r="A55" s="229" t="s">
        <v>112</v>
      </c>
      <c r="B55" s="229"/>
    </row>
    <row r="56" spans="1:2" ht="105.75" customHeight="1">
      <c r="A56" s="228" t="s">
        <v>158</v>
      </c>
      <c r="B56" s="228"/>
    </row>
    <row r="57" spans="1:2" ht="33.75" customHeight="1">
      <c r="A57" s="228" t="s">
        <v>105</v>
      </c>
      <c r="B57" s="228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40">
      <selection activeCell="C18" sqref="C18"/>
    </sheetView>
  </sheetViews>
  <sheetFormatPr defaultColWidth="9.140625" defaultRowHeight="15"/>
  <cols>
    <col min="1" max="1" width="55.8515625" style="32" customWidth="1"/>
    <col min="2" max="2" width="28.00390625" style="110" customWidth="1"/>
    <col min="3" max="3" width="25.8515625" style="32" customWidth="1"/>
    <col min="4" max="16384" width="9.140625" style="32" customWidth="1"/>
  </cols>
  <sheetData>
    <row r="1" spans="1:2" ht="15">
      <c r="A1" s="213" t="s">
        <v>173</v>
      </c>
      <c r="B1" s="231"/>
    </row>
    <row r="2" spans="1:2" ht="15">
      <c r="A2" s="7" t="s">
        <v>0</v>
      </c>
      <c r="B2" s="54" t="str">
        <f>'Т1.1.'!D4</f>
        <v>ООО КС "Куяновское"</v>
      </c>
    </row>
    <row r="3" spans="1:2" ht="15">
      <c r="A3" s="7" t="s">
        <v>28</v>
      </c>
      <c r="B3" s="54">
        <f>'Т1.1.'!D5</f>
        <v>7012005849</v>
      </c>
    </row>
    <row r="4" spans="1:2" ht="15">
      <c r="A4" s="7" t="s">
        <v>29</v>
      </c>
      <c r="B4" s="54">
        <f>'Т1.1.'!D6</f>
        <v>701201001</v>
      </c>
    </row>
    <row r="5" spans="1:2" ht="46.5" customHeight="1">
      <c r="A5" s="7" t="s">
        <v>68</v>
      </c>
      <c r="B5" s="54" t="str">
        <f>'Т1.1.'!D7</f>
        <v>636953, Первомайский район, с. Куяново, ул. Центральная, 18/1</v>
      </c>
    </row>
    <row r="6" spans="1:2" ht="15">
      <c r="A6" s="7" t="s">
        <v>73</v>
      </c>
      <c r="B6" s="55" t="str">
        <f>'Т1.1.'!D11</f>
        <v>2010 год</v>
      </c>
    </row>
    <row r="7" ht="15.75" thickBot="1"/>
    <row r="8" spans="1:2" ht="16.5" thickBot="1" thickTop="1">
      <c r="A8" s="8" t="s">
        <v>5</v>
      </c>
      <c r="B8" s="9" t="s">
        <v>6</v>
      </c>
    </row>
    <row r="9" spans="1:2" s="29" customFormat="1" ht="15.75" thickTop="1">
      <c r="A9" s="33" t="s">
        <v>159</v>
      </c>
      <c r="B9" s="53">
        <f>B11+B51</f>
        <v>922.3829499999999</v>
      </c>
    </row>
    <row r="10" spans="1:2" s="29" customFormat="1" ht="15">
      <c r="A10" s="34" t="s">
        <v>113</v>
      </c>
      <c r="B10" s="52"/>
    </row>
    <row r="11" spans="1:2" s="29" customFormat="1" ht="15">
      <c r="A11" s="30" t="s">
        <v>136</v>
      </c>
      <c r="B11" s="53">
        <f>'[1]3'!$K$26/1000</f>
        <v>469.1112299999999</v>
      </c>
    </row>
    <row r="12" spans="1:2" s="29" customFormat="1" ht="15">
      <c r="A12" s="30" t="s">
        <v>135</v>
      </c>
      <c r="B12" s="53">
        <f>'[1]3'!$J$26</f>
        <v>2060.2162055335966</v>
      </c>
    </row>
    <row r="13" spans="1:2" s="29" customFormat="1" ht="15">
      <c r="A13" s="30" t="s">
        <v>115</v>
      </c>
      <c r="B13" s="53">
        <f>'[1]3'!$I$26</f>
        <v>227.7</v>
      </c>
    </row>
    <row r="14" spans="1:2" s="29" customFormat="1" ht="15">
      <c r="A14" s="30" t="s">
        <v>46</v>
      </c>
      <c r="B14" s="52" t="s">
        <v>183</v>
      </c>
    </row>
    <row r="15" spans="1:2" s="29" customFormat="1" ht="15">
      <c r="A15" s="34" t="s">
        <v>116</v>
      </c>
      <c r="B15" s="52" t="s">
        <v>185</v>
      </c>
    </row>
    <row r="16" spans="1:2" s="29" customFormat="1" ht="15">
      <c r="A16" s="30" t="s">
        <v>138</v>
      </c>
      <c r="B16" s="52" t="s">
        <v>185</v>
      </c>
    </row>
    <row r="17" spans="1:2" s="29" customFormat="1" ht="30">
      <c r="A17" s="30" t="s">
        <v>117</v>
      </c>
      <c r="B17" s="52" t="s">
        <v>185</v>
      </c>
    </row>
    <row r="18" spans="1:2" s="29" customFormat="1" ht="15">
      <c r="A18" s="30" t="s">
        <v>118</v>
      </c>
      <c r="B18" s="52" t="s">
        <v>185</v>
      </c>
    </row>
    <row r="19" spans="1:2" s="29" customFormat="1" ht="15">
      <c r="A19" s="30" t="s">
        <v>46</v>
      </c>
      <c r="B19" s="52" t="s">
        <v>185</v>
      </c>
    </row>
    <row r="20" spans="1:2" s="29" customFormat="1" ht="15">
      <c r="A20" s="35" t="s">
        <v>119</v>
      </c>
      <c r="B20" s="52" t="s">
        <v>185</v>
      </c>
    </row>
    <row r="21" spans="1:2" s="29" customFormat="1" ht="30">
      <c r="A21" s="30" t="s">
        <v>137</v>
      </c>
      <c r="B21" s="52" t="s">
        <v>185</v>
      </c>
    </row>
    <row r="22" spans="1:2" s="29" customFormat="1" ht="15">
      <c r="A22" s="30" t="s">
        <v>139</v>
      </c>
      <c r="B22" s="52" t="s">
        <v>185</v>
      </c>
    </row>
    <row r="23" spans="1:2" s="29" customFormat="1" ht="15">
      <c r="A23" s="30" t="s">
        <v>118</v>
      </c>
      <c r="B23" s="52" t="s">
        <v>185</v>
      </c>
    </row>
    <row r="24" spans="1:2" s="29" customFormat="1" ht="15">
      <c r="A24" s="30" t="s">
        <v>46</v>
      </c>
      <c r="B24" s="52" t="s">
        <v>185</v>
      </c>
    </row>
    <row r="25" spans="1:2" s="29" customFormat="1" ht="15">
      <c r="A25" s="35" t="s">
        <v>121</v>
      </c>
      <c r="B25" s="52" t="s">
        <v>185</v>
      </c>
    </row>
    <row r="26" spans="1:2" s="29" customFormat="1" ht="30">
      <c r="A26" s="30" t="s">
        <v>140</v>
      </c>
      <c r="B26" s="52" t="s">
        <v>185</v>
      </c>
    </row>
    <row r="27" spans="1:2" s="29" customFormat="1" ht="15">
      <c r="A27" s="30" t="s">
        <v>120</v>
      </c>
      <c r="B27" s="52" t="s">
        <v>185</v>
      </c>
    </row>
    <row r="28" spans="1:2" s="29" customFormat="1" ht="15">
      <c r="A28" s="30" t="s">
        <v>118</v>
      </c>
      <c r="B28" s="52" t="s">
        <v>185</v>
      </c>
    </row>
    <row r="29" spans="1:2" s="29" customFormat="1" ht="15">
      <c r="A29" s="30" t="s">
        <v>46</v>
      </c>
      <c r="B29" s="52" t="s">
        <v>185</v>
      </c>
    </row>
    <row r="30" spans="1:2" s="29" customFormat="1" ht="15">
      <c r="A30" s="34" t="s">
        <v>122</v>
      </c>
      <c r="B30" s="52" t="s">
        <v>185</v>
      </c>
    </row>
    <row r="31" spans="1:2" s="29" customFormat="1" ht="15">
      <c r="A31" s="30" t="s">
        <v>141</v>
      </c>
      <c r="B31" s="52" t="s">
        <v>185</v>
      </c>
    </row>
    <row r="32" spans="1:2" s="29" customFormat="1" ht="15">
      <c r="A32" s="30" t="s">
        <v>120</v>
      </c>
      <c r="B32" s="52" t="s">
        <v>185</v>
      </c>
    </row>
    <row r="33" spans="1:2" s="29" customFormat="1" ht="15">
      <c r="A33" s="30" t="s">
        <v>123</v>
      </c>
      <c r="B33" s="52" t="s">
        <v>185</v>
      </c>
    </row>
    <row r="34" spans="1:2" s="29" customFormat="1" ht="15">
      <c r="A34" s="30" t="s">
        <v>46</v>
      </c>
      <c r="B34" s="52" t="s">
        <v>185</v>
      </c>
    </row>
    <row r="35" spans="1:2" s="29" customFormat="1" ht="15">
      <c r="A35" s="34" t="s">
        <v>124</v>
      </c>
      <c r="B35" s="52" t="s">
        <v>185</v>
      </c>
    </row>
    <row r="36" spans="1:2" s="29" customFormat="1" ht="15">
      <c r="A36" s="30" t="s">
        <v>142</v>
      </c>
      <c r="B36" s="52" t="s">
        <v>185</v>
      </c>
    </row>
    <row r="37" spans="1:2" s="29" customFormat="1" ht="15">
      <c r="A37" s="30" t="s">
        <v>114</v>
      </c>
      <c r="B37" s="52" t="s">
        <v>185</v>
      </c>
    </row>
    <row r="38" spans="1:2" s="29" customFormat="1" ht="15">
      <c r="A38" s="30" t="s">
        <v>143</v>
      </c>
      <c r="B38" s="52" t="s">
        <v>185</v>
      </c>
    </row>
    <row r="39" spans="1:2" s="29" customFormat="1" ht="15">
      <c r="A39" s="30" t="s">
        <v>46</v>
      </c>
      <c r="B39" s="52" t="s">
        <v>185</v>
      </c>
    </row>
    <row r="40" spans="1:2" s="29" customFormat="1" ht="15">
      <c r="A40" s="34" t="s">
        <v>125</v>
      </c>
      <c r="B40" s="52" t="s">
        <v>185</v>
      </c>
    </row>
    <row r="41" spans="1:2" s="29" customFormat="1" ht="15">
      <c r="A41" s="30" t="s">
        <v>144</v>
      </c>
      <c r="B41" s="52" t="s">
        <v>185</v>
      </c>
    </row>
    <row r="42" spans="1:2" s="29" customFormat="1" ht="15">
      <c r="A42" s="30" t="s">
        <v>114</v>
      </c>
      <c r="B42" s="52" t="s">
        <v>185</v>
      </c>
    </row>
    <row r="43" spans="1:2" s="29" customFormat="1" ht="15">
      <c r="A43" s="30" t="s">
        <v>143</v>
      </c>
      <c r="B43" s="52" t="s">
        <v>185</v>
      </c>
    </row>
    <row r="44" spans="1:2" s="29" customFormat="1" ht="15">
      <c r="A44" s="30" t="s">
        <v>46</v>
      </c>
      <c r="B44" s="52" t="s">
        <v>185</v>
      </c>
    </row>
    <row r="45" spans="1:2" s="29" customFormat="1" ht="15">
      <c r="A45" s="34" t="s">
        <v>126</v>
      </c>
      <c r="B45" s="52" t="s">
        <v>185</v>
      </c>
    </row>
    <row r="46" spans="1:2" s="29" customFormat="1" ht="15">
      <c r="A46" s="30" t="s">
        <v>146</v>
      </c>
      <c r="B46" s="52" t="s">
        <v>185</v>
      </c>
    </row>
    <row r="47" spans="1:2" s="29" customFormat="1" ht="15">
      <c r="A47" s="30" t="s">
        <v>114</v>
      </c>
      <c r="B47" s="52" t="s">
        <v>185</v>
      </c>
    </row>
    <row r="48" spans="1:2" s="29" customFormat="1" ht="15">
      <c r="A48" s="30" t="s">
        <v>143</v>
      </c>
      <c r="B48" s="52" t="s">
        <v>185</v>
      </c>
    </row>
    <row r="49" spans="1:2" s="29" customFormat="1" ht="15">
      <c r="A49" s="30" t="s">
        <v>46</v>
      </c>
      <c r="B49" s="52" t="s">
        <v>185</v>
      </c>
    </row>
    <row r="50" spans="1:2" s="29" customFormat="1" ht="15">
      <c r="A50" s="34" t="s">
        <v>127</v>
      </c>
      <c r="B50" s="52" t="s">
        <v>185</v>
      </c>
    </row>
    <row r="51" spans="1:2" s="29" customFormat="1" ht="15">
      <c r="A51" s="30" t="s">
        <v>147</v>
      </c>
      <c r="B51" s="53">
        <f>'[1]3'!$K$25/1000</f>
        <v>453.27172</v>
      </c>
    </row>
    <row r="52" spans="1:2" s="29" customFormat="1" ht="15">
      <c r="A52" s="30" t="s">
        <v>114</v>
      </c>
      <c r="B52" s="53">
        <f>'[1]3'!$J$25</f>
        <v>376.5653568164825</v>
      </c>
    </row>
    <row r="53" spans="1:2" s="29" customFormat="1" ht="15">
      <c r="A53" s="30" t="s">
        <v>143</v>
      </c>
      <c r="B53" s="53">
        <f>'[1]3'!$I$25</f>
        <v>1203.7</v>
      </c>
    </row>
    <row r="54" spans="1:2" s="29" customFormat="1" ht="15">
      <c r="A54" s="30" t="s">
        <v>46</v>
      </c>
      <c r="B54" s="52" t="s">
        <v>183</v>
      </c>
    </row>
    <row r="55" spans="1:2" s="29" customFormat="1" ht="15">
      <c r="A55" s="34" t="s">
        <v>128</v>
      </c>
      <c r="B55" s="52" t="s">
        <v>185</v>
      </c>
    </row>
    <row r="56" spans="1:2" s="29" customFormat="1" ht="15">
      <c r="A56" s="30" t="s">
        <v>148</v>
      </c>
      <c r="B56" s="52" t="s">
        <v>185</v>
      </c>
    </row>
    <row r="57" spans="1:2" s="29" customFormat="1" ht="15">
      <c r="A57" s="30" t="s">
        <v>114</v>
      </c>
      <c r="B57" s="52" t="s">
        <v>185</v>
      </c>
    </row>
    <row r="58" spans="1:2" s="29" customFormat="1" ht="15">
      <c r="A58" s="30" t="s">
        <v>143</v>
      </c>
      <c r="B58" s="52" t="s">
        <v>185</v>
      </c>
    </row>
    <row r="59" spans="1:2" s="29" customFormat="1" ht="15">
      <c r="A59" s="30" t="s">
        <v>46</v>
      </c>
      <c r="B59" s="52" t="s">
        <v>185</v>
      </c>
    </row>
    <row r="60" spans="1:2" s="29" customFormat="1" ht="15">
      <c r="A60" s="34" t="s">
        <v>129</v>
      </c>
      <c r="B60" s="52" t="s">
        <v>185</v>
      </c>
    </row>
    <row r="61" spans="1:2" s="29" customFormat="1" ht="15">
      <c r="A61" s="30" t="s">
        <v>149</v>
      </c>
      <c r="B61" s="52" t="s">
        <v>185</v>
      </c>
    </row>
    <row r="62" spans="1:2" s="29" customFormat="1" ht="15">
      <c r="A62" s="30" t="s">
        <v>114</v>
      </c>
      <c r="B62" s="52" t="s">
        <v>185</v>
      </c>
    </row>
    <row r="63" spans="1:2" s="29" customFormat="1" ht="15">
      <c r="A63" s="30" t="s">
        <v>143</v>
      </c>
      <c r="B63" s="52" t="s">
        <v>185</v>
      </c>
    </row>
    <row r="64" spans="1:2" s="29" customFormat="1" ht="15">
      <c r="A64" s="30" t="s">
        <v>46</v>
      </c>
      <c r="B64" s="52" t="s">
        <v>185</v>
      </c>
    </row>
    <row r="65" spans="1:2" s="29" customFormat="1" ht="15">
      <c r="A65" s="34" t="s">
        <v>130</v>
      </c>
      <c r="B65" s="52" t="s">
        <v>185</v>
      </c>
    </row>
    <row r="66" spans="1:2" s="29" customFormat="1" ht="15">
      <c r="A66" s="30" t="s">
        <v>150</v>
      </c>
      <c r="B66" s="52" t="s">
        <v>185</v>
      </c>
    </row>
    <row r="67" spans="1:2" s="29" customFormat="1" ht="15">
      <c r="A67" s="30" t="s">
        <v>114</v>
      </c>
      <c r="B67" s="52" t="s">
        <v>185</v>
      </c>
    </row>
    <row r="68" spans="1:2" s="29" customFormat="1" ht="15">
      <c r="A68" s="30" t="s">
        <v>143</v>
      </c>
      <c r="B68" s="52" t="s">
        <v>185</v>
      </c>
    </row>
    <row r="69" spans="1:2" s="29" customFormat="1" ht="15">
      <c r="A69" s="30" t="s">
        <v>46</v>
      </c>
      <c r="B69" s="52" t="s">
        <v>185</v>
      </c>
    </row>
    <row r="70" spans="1:2" s="29" customFormat="1" ht="15">
      <c r="A70" s="34" t="s">
        <v>131</v>
      </c>
      <c r="B70" s="52" t="s">
        <v>185</v>
      </c>
    </row>
    <row r="71" spans="1:2" s="29" customFormat="1" ht="15">
      <c r="A71" s="30" t="s">
        <v>151</v>
      </c>
      <c r="B71" s="52" t="s">
        <v>185</v>
      </c>
    </row>
    <row r="72" spans="1:2" s="29" customFormat="1" ht="15">
      <c r="A72" s="30" t="s">
        <v>114</v>
      </c>
      <c r="B72" s="52" t="s">
        <v>185</v>
      </c>
    </row>
    <row r="73" spans="1:2" s="29" customFormat="1" ht="15">
      <c r="A73" s="30" t="s">
        <v>143</v>
      </c>
      <c r="B73" s="52" t="s">
        <v>185</v>
      </c>
    </row>
    <row r="74" spans="1:2" s="29" customFormat="1" ht="15">
      <c r="A74" s="30" t="s">
        <v>46</v>
      </c>
      <c r="B74" s="52" t="s">
        <v>185</v>
      </c>
    </row>
    <row r="75" spans="1:2" s="29" customFormat="1" ht="15">
      <c r="A75" s="34" t="s">
        <v>132</v>
      </c>
      <c r="B75" s="52" t="s">
        <v>185</v>
      </c>
    </row>
    <row r="76" spans="1:2" s="29" customFormat="1" ht="15">
      <c r="A76" s="30" t="s">
        <v>152</v>
      </c>
      <c r="B76" s="52" t="s">
        <v>185</v>
      </c>
    </row>
    <row r="77" spans="1:2" s="29" customFormat="1" ht="15">
      <c r="A77" s="30" t="s">
        <v>114</v>
      </c>
      <c r="B77" s="52" t="s">
        <v>185</v>
      </c>
    </row>
    <row r="78" spans="1:2" s="29" customFormat="1" ht="15">
      <c r="A78" s="30" t="s">
        <v>143</v>
      </c>
      <c r="B78" s="52" t="s">
        <v>185</v>
      </c>
    </row>
    <row r="79" spans="1:2" s="29" customFormat="1" ht="15">
      <c r="A79" s="30" t="s">
        <v>46</v>
      </c>
      <c r="B79" s="52" t="s">
        <v>185</v>
      </c>
    </row>
    <row r="80" spans="1:2" ht="15">
      <c r="A80" s="34" t="s">
        <v>133</v>
      </c>
      <c r="B80" s="48" t="s">
        <v>185</v>
      </c>
    </row>
    <row r="81" spans="1:2" ht="15">
      <c r="A81" s="30" t="s">
        <v>145</v>
      </c>
      <c r="B81" s="48" t="s">
        <v>185</v>
      </c>
    </row>
    <row r="82" spans="1:2" ht="15">
      <c r="A82" s="30" t="s">
        <v>46</v>
      </c>
      <c r="B82" s="48" t="s">
        <v>185</v>
      </c>
    </row>
    <row r="83" spans="1:2" ht="15">
      <c r="A83" s="30" t="s">
        <v>160</v>
      </c>
      <c r="B83" s="48" t="s">
        <v>185</v>
      </c>
    </row>
    <row r="84" spans="1:2" ht="15">
      <c r="A84" s="30" t="s">
        <v>134</v>
      </c>
      <c r="B84" s="48" t="s">
        <v>185</v>
      </c>
    </row>
    <row r="85" spans="1:2" ht="15">
      <c r="A85" s="34" t="s">
        <v>153</v>
      </c>
      <c r="B85" s="48" t="s">
        <v>185</v>
      </c>
    </row>
    <row r="86" spans="1:2" s="29" customFormat="1" ht="15">
      <c r="A86" s="30" t="s">
        <v>155</v>
      </c>
      <c r="B86" s="52" t="s">
        <v>185</v>
      </c>
    </row>
    <row r="87" spans="1:2" s="29" customFormat="1" ht="15">
      <c r="A87" s="30" t="s">
        <v>114</v>
      </c>
      <c r="B87" s="52" t="s">
        <v>185</v>
      </c>
    </row>
    <row r="88" spans="1:2" s="29" customFormat="1" ht="15">
      <c r="A88" s="30" t="s">
        <v>143</v>
      </c>
      <c r="B88" s="52" t="s">
        <v>185</v>
      </c>
    </row>
    <row r="89" spans="1:2" s="29" customFormat="1" ht="15.75" thickBot="1">
      <c r="A89" s="30" t="s">
        <v>46</v>
      </c>
      <c r="B89" s="111" t="s">
        <v>185</v>
      </c>
    </row>
    <row r="90" ht="15">
      <c r="A90" s="31" t="s">
        <v>154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zoomScalePageLayoutView="0" workbookViewId="0" topLeftCell="A1">
      <selection activeCell="C10" sqref="C10:C13"/>
    </sheetView>
  </sheetViews>
  <sheetFormatPr defaultColWidth="9.140625" defaultRowHeight="15"/>
  <cols>
    <col min="1" max="2" width="59.140625" style="0" customWidth="1"/>
  </cols>
  <sheetData>
    <row r="2" spans="1:2" ht="15">
      <c r="A2" s="213" t="s">
        <v>174</v>
      </c>
      <c r="B2" s="230"/>
    </row>
    <row r="3" spans="1:2" ht="57.75" customHeight="1">
      <c r="A3" s="230"/>
      <c r="B3" s="230"/>
    </row>
    <row r="4" spans="1:2" ht="15">
      <c r="A4" s="7" t="s">
        <v>0</v>
      </c>
      <c r="B4" s="43" t="str">
        <f>'Т1.1.'!D4</f>
        <v>ООО КС "Куяновское"</v>
      </c>
    </row>
    <row r="5" spans="1:2" ht="15">
      <c r="A5" s="7" t="s">
        <v>28</v>
      </c>
      <c r="B5" s="43">
        <f>'Т1.1.'!D5</f>
        <v>7012005849</v>
      </c>
    </row>
    <row r="6" spans="1:2" ht="15">
      <c r="A6" s="7" t="s">
        <v>29</v>
      </c>
      <c r="B6" s="43">
        <f>'Т1.1.'!D6</f>
        <v>701201001</v>
      </c>
    </row>
    <row r="7" spans="1:2" ht="15">
      <c r="A7" s="7" t="s">
        <v>68</v>
      </c>
      <c r="B7" s="43" t="str">
        <f>'Т1.1.'!D7</f>
        <v>636953, Первомайский район, с. Куяново, ул. Центральная, 18/1</v>
      </c>
    </row>
    <row r="8" ht="15.75" thickBot="1"/>
    <row r="9" spans="1:2" ht="16.5" thickBot="1" thickTop="1">
      <c r="A9" s="4" t="s">
        <v>10</v>
      </c>
      <c r="B9" s="4" t="s">
        <v>6</v>
      </c>
    </row>
    <row r="10" spans="1:3" ht="31.5" thickBot="1" thickTop="1">
      <c r="A10" s="6" t="s">
        <v>11</v>
      </c>
      <c r="B10" s="44">
        <v>0</v>
      </c>
      <c r="C10" s="109"/>
    </row>
    <row r="11" spans="1:3" ht="46.5" thickBot="1" thickTop="1">
      <c r="A11" s="10" t="s">
        <v>12</v>
      </c>
      <c r="B11" s="44">
        <v>0</v>
      </c>
      <c r="C11" s="109"/>
    </row>
    <row r="12" spans="1:3" ht="31.5" thickBot="1" thickTop="1">
      <c r="A12" s="10" t="s">
        <v>13</v>
      </c>
      <c r="B12" s="44">
        <v>0</v>
      </c>
      <c r="C12" s="109"/>
    </row>
    <row r="13" spans="1:3" ht="51.75" customHeight="1" thickBot="1" thickTop="1">
      <c r="A13" s="5" t="s">
        <v>14</v>
      </c>
      <c r="B13" s="44">
        <v>0</v>
      </c>
      <c r="C13" s="109"/>
    </row>
    <row r="14" ht="15.75" thickTop="1"/>
    <row r="16" spans="1:2" ht="37.5" customHeight="1">
      <c r="A16" s="228" t="s">
        <v>106</v>
      </c>
      <c r="B16" s="228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9.28125" style="0" customWidth="1"/>
    <col min="2" max="2" width="32.57421875" style="61" customWidth="1"/>
    <col min="3" max="3" width="26.7109375" style="61" customWidth="1"/>
    <col min="4" max="20" width="9.140625" style="61" customWidth="1"/>
  </cols>
  <sheetData>
    <row r="1" ht="18" thickBot="1">
      <c r="A1" s="71" t="s">
        <v>196</v>
      </c>
    </row>
    <row r="2" spans="1:3" ht="15">
      <c r="A2" s="253" t="s">
        <v>0</v>
      </c>
      <c r="B2" s="255" t="str">
        <f>'Т1.1.'!D31</f>
        <v>ООО КС "Куяновское"</v>
      </c>
      <c r="C2" s="256"/>
    </row>
    <row r="3" spans="1:3" ht="15.75" thickBot="1">
      <c r="A3" s="254"/>
      <c r="B3" s="257"/>
      <c r="C3" s="258"/>
    </row>
    <row r="4" spans="1:3" ht="15.75" thickBot="1">
      <c r="A4" s="72" t="s">
        <v>28</v>
      </c>
      <c r="B4" s="259">
        <f>'Т1.1.'!D32</f>
        <v>7012005849</v>
      </c>
      <c r="C4" s="259"/>
    </row>
    <row r="5" spans="1:3" ht="15.75" thickBot="1">
      <c r="A5" s="72" t="s">
        <v>29</v>
      </c>
      <c r="B5" s="259">
        <f>'Т1.1.'!D33</f>
        <v>701201001</v>
      </c>
      <c r="C5" s="259"/>
    </row>
    <row r="6" spans="1:3" ht="19.5" customHeight="1" thickBot="1">
      <c r="A6" s="72" t="s">
        <v>68</v>
      </c>
      <c r="B6" s="263" t="str">
        <f>'Т1.1.'!D34</f>
        <v>636953, Первомайский район, с. Куяново, ул. Центральная, 18/1</v>
      </c>
      <c r="C6" s="264"/>
    </row>
    <row r="7" spans="1:3" ht="14.25" customHeight="1" thickBot="1">
      <c r="A7" s="73" t="s">
        <v>197</v>
      </c>
      <c r="B7" s="259" t="s">
        <v>185</v>
      </c>
      <c r="C7" s="259"/>
    </row>
    <row r="8" spans="1:3" ht="36.75" customHeight="1" hidden="1">
      <c r="A8" s="265"/>
      <c r="B8" s="266"/>
      <c r="C8" s="266"/>
    </row>
    <row r="9" ht="1.5" customHeight="1">
      <c r="B9" s="61" t="s">
        <v>185</v>
      </c>
    </row>
    <row r="10" spans="1:3" ht="42.75" customHeight="1">
      <c r="A10" s="74" t="s">
        <v>198</v>
      </c>
      <c r="B10" s="269" t="s">
        <v>185</v>
      </c>
      <c r="C10" s="270"/>
    </row>
    <row r="11" spans="1:3" ht="48" customHeight="1">
      <c r="A11" s="74" t="s">
        <v>199</v>
      </c>
      <c r="B11" s="269" t="s">
        <v>185</v>
      </c>
      <c r="C11" s="270"/>
    </row>
    <row r="12" spans="1:3" ht="47.25" customHeight="1">
      <c r="A12" s="76" t="s">
        <v>200</v>
      </c>
      <c r="B12" s="269" t="s">
        <v>185</v>
      </c>
      <c r="C12" s="270"/>
    </row>
    <row r="13" spans="1:3" ht="24.75" customHeight="1">
      <c r="A13" s="271" t="s">
        <v>201</v>
      </c>
      <c r="B13" s="271"/>
      <c r="C13" s="271"/>
    </row>
    <row r="14" ht="15" hidden="1"/>
    <row r="15" spans="1:3" ht="45.75" thickBot="1">
      <c r="A15" s="77" t="s">
        <v>202</v>
      </c>
      <c r="B15" s="78" t="s">
        <v>203</v>
      </c>
      <c r="C15" s="78" t="s">
        <v>204</v>
      </c>
    </row>
    <row r="16" spans="1:3" ht="15.75" thickBot="1">
      <c r="A16" s="79" t="s">
        <v>205</v>
      </c>
      <c r="B16" s="112" t="s">
        <v>185</v>
      </c>
      <c r="C16" s="113" t="s">
        <v>185</v>
      </c>
    </row>
    <row r="17" spans="1:3" ht="15">
      <c r="A17" s="80" t="s">
        <v>206</v>
      </c>
      <c r="B17" s="114" t="s">
        <v>185</v>
      </c>
      <c r="C17" s="114" t="s">
        <v>185</v>
      </c>
    </row>
    <row r="18" spans="1:3" ht="15">
      <c r="A18" s="81" t="s">
        <v>207</v>
      </c>
      <c r="B18" s="57" t="s">
        <v>185</v>
      </c>
      <c r="C18" s="57" t="s">
        <v>185</v>
      </c>
    </row>
    <row r="19" spans="1:3" ht="15">
      <c r="A19" s="81" t="s">
        <v>208</v>
      </c>
      <c r="B19" s="57" t="s">
        <v>185</v>
      </c>
      <c r="C19" s="57" t="s">
        <v>185</v>
      </c>
    </row>
    <row r="20" spans="1:4" ht="18">
      <c r="A20" s="250" t="s">
        <v>246</v>
      </c>
      <c r="B20" s="250"/>
      <c r="C20" s="250"/>
      <c r="D20" s="250"/>
    </row>
    <row r="21" spans="1:2" ht="3" customHeight="1" thickBot="1">
      <c r="A21" s="82"/>
      <c r="B21" s="115"/>
    </row>
    <row r="22" spans="1:4" ht="46.5" customHeight="1" hidden="1" thickBot="1">
      <c r="A22" s="83"/>
      <c r="B22" s="251"/>
      <c r="C22" s="251"/>
      <c r="D22" s="251"/>
    </row>
    <row r="23" spans="1:4" ht="35.25" customHeight="1" hidden="1" thickBot="1">
      <c r="A23" s="83"/>
      <c r="B23" s="251"/>
      <c r="C23" s="251"/>
      <c r="D23" s="251"/>
    </row>
    <row r="24" spans="1:4" ht="15.75" hidden="1" thickBot="1">
      <c r="A24" s="83"/>
      <c r="B24" s="251"/>
      <c r="C24" s="251"/>
      <c r="D24" s="251"/>
    </row>
    <row r="25" spans="1:4" ht="15.75" hidden="1" thickBot="1">
      <c r="A25" s="83"/>
      <c r="B25" s="251"/>
      <c r="C25" s="251"/>
      <c r="D25" s="251"/>
    </row>
    <row r="26" ht="15.75" hidden="1" thickBot="1">
      <c r="A26" s="84"/>
    </row>
    <row r="27" spans="1:4" ht="15.75" thickBot="1">
      <c r="A27" s="252" t="s">
        <v>247</v>
      </c>
      <c r="B27" s="241" t="s">
        <v>209</v>
      </c>
      <c r="C27" s="241" t="s">
        <v>210</v>
      </c>
      <c r="D27" s="267" t="s">
        <v>211</v>
      </c>
    </row>
    <row r="28" spans="1:4" ht="15.75" thickBot="1">
      <c r="A28" s="252"/>
      <c r="B28" s="242"/>
      <c r="C28" s="242"/>
      <c r="D28" s="268"/>
    </row>
    <row r="29" spans="1:4" ht="27.75" customHeight="1" thickBot="1">
      <c r="A29" s="260" t="s">
        <v>248</v>
      </c>
      <c r="B29" s="261"/>
      <c r="C29" s="261"/>
      <c r="D29" s="262"/>
    </row>
    <row r="30" spans="1:4" ht="15">
      <c r="A30" s="85" t="s">
        <v>212</v>
      </c>
      <c r="B30" s="86" t="s">
        <v>185</v>
      </c>
      <c r="C30" s="87" t="s">
        <v>185</v>
      </c>
      <c r="D30" s="88" t="s">
        <v>185</v>
      </c>
    </row>
    <row r="31" spans="1:4" ht="24">
      <c r="A31" s="89" t="s">
        <v>213</v>
      </c>
      <c r="B31" s="90" t="s">
        <v>185</v>
      </c>
      <c r="C31" s="91" t="s">
        <v>185</v>
      </c>
      <c r="D31" s="92" t="s">
        <v>185</v>
      </c>
    </row>
    <row r="32" spans="1:4" ht="24">
      <c r="A32" s="89" t="s">
        <v>214</v>
      </c>
      <c r="B32" s="90" t="s">
        <v>185</v>
      </c>
      <c r="C32" s="93" t="s">
        <v>185</v>
      </c>
      <c r="D32" s="92" t="s">
        <v>185</v>
      </c>
    </row>
    <row r="33" spans="1:4" ht="15">
      <c r="A33" s="94" t="s">
        <v>215</v>
      </c>
      <c r="B33" s="90" t="s">
        <v>185</v>
      </c>
      <c r="C33" s="93" t="s">
        <v>185</v>
      </c>
      <c r="D33" s="92" t="s">
        <v>185</v>
      </c>
    </row>
    <row r="34" spans="1:4" ht="15">
      <c r="A34" s="94" t="s">
        <v>216</v>
      </c>
      <c r="B34" s="90" t="s">
        <v>185</v>
      </c>
      <c r="C34" s="95" t="s">
        <v>185</v>
      </c>
      <c r="D34" s="92" t="s">
        <v>185</v>
      </c>
    </row>
    <row r="35" spans="1:4" ht="24">
      <c r="A35" s="89" t="s">
        <v>217</v>
      </c>
      <c r="B35" s="90" t="s">
        <v>185</v>
      </c>
      <c r="C35" s="96" t="s">
        <v>185</v>
      </c>
      <c r="D35" s="92" t="s">
        <v>185</v>
      </c>
    </row>
    <row r="36" spans="1:4" ht="15">
      <c r="A36" s="97" t="s">
        <v>218</v>
      </c>
      <c r="B36" s="90" t="s">
        <v>185</v>
      </c>
      <c r="C36" s="93" t="s">
        <v>185</v>
      </c>
      <c r="D36" s="92" t="s">
        <v>185</v>
      </c>
    </row>
    <row r="37" spans="1:4" ht="24">
      <c r="A37" s="97" t="s">
        <v>219</v>
      </c>
      <c r="B37" s="90" t="s">
        <v>185</v>
      </c>
      <c r="C37" s="98" t="s">
        <v>185</v>
      </c>
      <c r="D37" s="92" t="s">
        <v>185</v>
      </c>
    </row>
    <row r="38" spans="1:4" ht="15">
      <c r="A38" s="89" t="s">
        <v>220</v>
      </c>
      <c r="B38" s="90" t="s">
        <v>185</v>
      </c>
      <c r="C38" s="91" t="s">
        <v>185</v>
      </c>
      <c r="D38" s="92" t="s">
        <v>185</v>
      </c>
    </row>
    <row r="39" spans="1:4" ht="24">
      <c r="A39" s="89" t="s">
        <v>221</v>
      </c>
      <c r="B39" s="90" t="s">
        <v>185</v>
      </c>
      <c r="C39" s="99" t="s">
        <v>185</v>
      </c>
      <c r="D39" s="92" t="s">
        <v>185</v>
      </c>
    </row>
    <row r="40" spans="1:4" ht="24">
      <c r="A40" s="89" t="s">
        <v>222</v>
      </c>
      <c r="B40" s="90" t="s">
        <v>185</v>
      </c>
      <c r="C40" s="99" t="s">
        <v>185</v>
      </c>
      <c r="D40" s="92" t="s">
        <v>185</v>
      </c>
    </row>
    <row r="41" spans="1:4" ht="15">
      <c r="A41" s="89" t="s">
        <v>223</v>
      </c>
      <c r="B41" s="90" t="s">
        <v>185</v>
      </c>
      <c r="C41" s="99" t="s">
        <v>185</v>
      </c>
      <c r="D41" s="92" t="s">
        <v>185</v>
      </c>
    </row>
    <row r="42" spans="1:4" ht="24">
      <c r="A42" s="89" t="s">
        <v>224</v>
      </c>
      <c r="B42" s="90" t="s">
        <v>185</v>
      </c>
      <c r="C42" s="99" t="s">
        <v>185</v>
      </c>
      <c r="D42" s="92" t="s">
        <v>185</v>
      </c>
    </row>
    <row r="43" spans="1:4" ht="24">
      <c r="A43" s="89" t="s">
        <v>225</v>
      </c>
      <c r="B43" s="90" t="s">
        <v>185</v>
      </c>
      <c r="C43" s="99" t="s">
        <v>185</v>
      </c>
      <c r="D43" s="92" t="s">
        <v>185</v>
      </c>
    </row>
    <row r="44" spans="1:4" ht="15">
      <c r="A44" s="89" t="s">
        <v>226</v>
      </c>
      <c r="B44" s="90" t="s">
        <v>185</v>
      </c>
      <c r="C44" s="99" t="s">
        <v>185</v>
      </c>
      <c r="D44" s="92" t="s">
        <v>185</v>
      </c>
    </row>
    <row r="45" spans="1:4" ht="15">
      <c r="A45" s="89" t="s">
        <v>227</v>
      </c>
      <c r="B45" s="90" t="s">
        <v>185</v>
      </c>
      <c r="C45" s="99" t="s">
        <v>185</v>
      </c>
      <c r="D45" s="92" t="s">
        <v>185</v>
      </c>
    </row>
    <row r="46" spans="1:4" ht="24">
      <c r="A46" s="89" t="s">
        <v>228</v>
      </c>
      <c r="B46" s="90" t="s">
        <v>185</v>
      </c>
      <c r="C46" s="99" t="s">
        <v>185</v>
      </c>
      <c r="D46" s="92" t="s">
        <v>185</v>
      </c>
    </row>
    <row r="47" spans="1:4" ht="24.75" thickBot="1">
      <c r="A47" s="100" t="s">
        <v>229</v>
      </c>
      <c r="B47" s="101" t="s">
        <v>185</v>
      </c>
      <c r="C47" s="102" t="s">
        <v>185</v>
      </c>
      <c r="D47" s="103" t="s">
        <v>185</v>
      </c>
    </row>
    <row r="48" spans="1:12" ht="15">
      <c r="A48" s="245" t="s">
        <v>230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</row>
    <row r="49" ht="15" hidden="1">
      <c r="A49" s="104"/>
    </row>
    <row r="50" spans="1:8" ht="15" hidden="1">
      <c r="A50" s="83"/>
      <c r="B50" s="247"/>
      <c r="C50" s="247"/>
      <c r="D50" s="247"/>
      <c r="E50" s="247"/>
      <c r="F50" s="247"/>
      <c r="G50" s="247"/>
      <c r="H50" s="247"/>
    </row>
    <row r="51" spans="1:8" ht="15" hidden="1">
      <c r="A51" s="83"/>
      <c r="B51" s="247"/>
      <c r="C51" s="247"/>
      <c r="D51" s="247"/>
      <c r="E51" s="247"/>
      <c r="F51" s="247"/>
      <c r="G51" s="247"/>
      <c r="H51" s="247"/>
    </row>
    <row r="52" spans="1:8" ht="15" hidden="1">
      <c r="A52" s="83"/>
      <c r="B52" s="247"/>
      <c r="C52" s="247"/>
      <c r="D52" s="247"/>
      <c r="E52" s="247"/>
      <c r="F52" s="247"/>
      <c r="G52" s="247"/>
      <c r="H52" s="247"/>
    </row>
    <row r="53" spans="1:8" ht="15" hidden="1">
      <c r="A53" s="83"/>
      <c r="B53" s="247"/>
      <c r="C53" s="247"/>
      <c r="D53" s="247"/>
      <c r="E53" s="247"/>
      <c r="F53" s="247"/>
      <c r="G53" s="247"/>
      <c r="H53" s="247"/>
    </row>
    <row r="54" spans="13:14" ht="15" hidden="1">
      <c r="M54" s="232" t="s">
        <v>231</v>
      </c>
      <c r="N54" s="232"/>
    </row>
    <row r="55" spans="1:14" ht="15">
      <c r="A55" s="233" t="s">
        <v>232</v>
      </c>
      <c r="B55" s="236" t="s">
        <v>233</v>
      </c>
      <c r="C55" s="237" t="s">
        <v>234</v>
      </c>
      <c r="D55" s="237"/>
      <c r="E55" s="237"/>
      <c r="F55" s="237"/>
      <c r="G55" s="237"/>
      <c r="H55" s="237"/>
      <c r="I55" s="237"/>
      <c r="J55" s="237"/>
      <c r="K55" s="237"/>
      <c r="L55" s="238"/>
      <c r="M55" s="236" t="s">
        <v>204</v>
      </c>
      <c r="N55" s="236"/>
    </row>
    <row r="56" spans="1:14" ht="15">
      <c r="A56" s="234"/>
      <c r="B56" s="236"/>
      <c r="C56" s="237" t="s">
        <v>235</v>
      </c>
      <c r="D56" s="237"/>
      <c r="E56" s="237"/>
      <c r="F56" s="237"/>
      <c r="G56" s="237"/>
      <c r="H56" s="237" t="s">
        <v>236</v>
      </c>
      <c r="I56" s="237"/>
      <c r="J56" s="237"/>
      <c r="K56" s="237"/>
      <c r="L56" s="238"/>
      <c r="M56" s="236"/>
      <c r="N56" s="236"/>
    </row>
    <row r="57" spans="1:14" ht="15.75" thickBot="1">
      <c r="A57" s="235"/>
      <c r="B57" s="233"/>
      <c r="C57" s="116" t="s">
        <v>237</v>
      </c>
      <c r="D57" s="116" t="s">
        <v>238</v>
      </c>
      <c r="E57" s="116" t="s">
        <v>239</v>
      </c>
      <c r="F57" s="116" t="s">
        <v>240</v>
      </c>
      <c r="G57" s="116" t="s">
        <v>241</v>
      </c>
      <c r="H57" s="116" t="s">
        <v>237</v>
      </c>
      <c r="I57" s="116" t="s">
        <v>238</v>
      </c>
      <c r="J57" s="116" t="s">
        <v>239</v>
      </c>
      <c r="K57" s="116" t="s">
        <v>240</v>
      </c>
      <c r="L57" s="117" t="s">
        <v>241</v>
      </c>
      <c r="M57" s="236"/>
      <c r="N57" s="236"/>
    </row>
    <row r="58" spans="1:14" ht="15">
      <c r="A58" s="105" t="s">
        <v>237</v>
      </c>
      <c r="B58" s="118" t="s">
        <v>185</v>
      </c>
      <c r="C58" s="118" t="s">
        <v>185</v>
      </c>
      <c r="D58" s="118" t="s">
        <v>185</v>
      </c>
      <c r="E58" s="118" t="s">
        <v>185</v>
      </c>
      <c r="F58" s="118" t="s">
        <v>185</v>
      </c>
      <c r="G58" s="118" t="s">
        <v>185</v>
      </c>
      <c r="H58" s="118" t="s">
        <v>185</v>
      </c>
      <c r="I58" s="118" t="s">
        <v>185</v>
      </c>
      <c r="J58" s="118" t="s">
        <v>185</v>
      </c>
      <c r="K58" s="118" t="s">
        <v>185</v>
      </c>
      <c r="L58" s="119" t="s">
        <v>185</v>
      </c>
      <c r="M58" s="240" t="s">
        <v>185</v>
      </c>
      <c r="N58" s="240"/>
    </row>
    <row r="59" spans="1:14" ht="15">
      <c r="A59" s="81" t="s">
        <v>206</v>
      </c>
      <c r="B59" s="57" t="s">
        <v>185</v>
      </c>
      <c r="C59" s="57" t="s">
        <v>185</v>
      </c>
      <c r="D59" s="57" t="s">
        <v>185</v>
      </c>
      <c r="E59" s="57" t="s">
        <v>185</v>
      </c>
      <c r="F59" s="57" t="s">
        <v>185</v>
      </c>
      <c r="G59" s="57" t="s">
        <v>185</v>
      </c>
      <c r="H59" s="57" t="s">
        <v>185</v>
      </c>
      <c r="I59" s="57" t="s">
        <v>185</v>
      </c>
      <c r="J59" s="57" t="s">
        <v>185</v>
      </c>
      <c r="K59" s="57" t="s">
        <v>185</v>
      </c>
      <c r="L59" s="75" t="s">
        <v>185</v>
      </c>
      <c r="M59" s="240" t="s">
        <v>185</v>
      </c>
      <c r="N59" s="240"/>
    </row>
    <row r="60" spans="1:14" ht="15">
      <c r="A60" s="81" t="s">
        <v>242</v>
      </c>
      <c r="B60" s="57" t="s">
        <v>185</v>
      </c>
      <c r="C60" s="57" t="s">
        <v>185</v>
      </c>
      <c r="D60" s="57" t="s">
        <v>185</v>
      </c>
      <c r="E60" s="57" t="s">
        <v>185</v>
      </c>
      <c r="F60" s="57" t="s">
        <v>185</v>
      </c>
      <c r="G60" s="57" t="s">
        <v>185</v>
      </c>
      <c r="H60" s="57" t="s">
        <v>185</v>
      </c>
      <c r="I60" s="57" t="s">
        <v>185</v>
      </c>
      <c r="J60" s="57" t="s">
        <v>185</v>
      </c>
      <c r="K60" s="57" t="s">
        <v>185</v>
      </c>
      <c r="L60" s="57" t="s">
        <v>185</v>
      </c>
      <c r="M60" s="240" t="s">
        <v>185</v>
      </c>
      <c r="N60" s="240"/>
    </row>
    <row r="61" spans="1:14" ht="15">
      <c r="A61" s="81" t="s">
        <v>208</v>
      </c>
      <c r="B61" s="57" t="s">
        <v>185</v>
      </c>
      <c r="C61" s="57" t="s">
        <v>185</v>
      </c>
      <c r="D61" s="57" t="s">
        <v>185</v>
      </c>
      <c r="E61" s="57" t="s">
        <v>185</v>
      </c>
      <c r="F61" s="57" t="s">
        <v>185</v>
      </c>
      <c r="G61" s="57" t="s">
        <v>185</v>
      </c>
      <c r="H61" s="57" t="s">
        <v>185</v>
      </c>
      <c r="I61" s="57" t="s">
        <v>185</v>
      </c>
      <c r="J61" s="57" t="s">
        <v>185</v>
      </c>
      <c r="K61" s="57" t="s">
        <v>185</v>
      </c>
      <c r="L61" s="57" t="s">
        <v>185</v>
      </c>
      <c r="M61" s="240" t="s">
        <v>185</v>
      </c>
      <c r="N61" s="240"/>
    </row>
    <row r="63" spans="1:3" ht="51.75" customHeight="1">
      <c r="A63" s="239" t="s">
        <v>243</v>
      </c>
      <c r="B63" s="239"/>
      <c r="C63" s="239"/>
    </row>
    <row r="64" spans="1:3" ht="34.5" customHeight="1">
      <c r="A64" s="239" t="s">
        <v>244</v>
      </c>
      <c r="B64" s="239"/>
      <c r="C64" s="239"/>
    </row>
    <row r="65" spans="1:3" ht="18" customHeight="1">
      <c r="A65" s="239" t="s">
        <v>245</v>
      </c>
      <c r="B65" s="239"/>
      <c r="C65" s="239"/>
    </row>
    <row r="66" spans="1:4" ht="108.75" customHeight="1">
      <c r="A66" s="248" t="s">
        <v>249</v>
      </c>
      <c r="B66" s="248"/>
      <c r="C66" s="249"/>
      <c r="D66" s="249"/>
    </row>
    <row r="105" spans="1:3" ht="51" customHeight="1">
      <c r="A105" s="228" t="s">
        <v>243</v>
      </c>
      <c r="B105" s="228"/>
      <c r="C105" s="228"/>
    </row>
    <row r="106" spans="1:3" ht="42.75" customHeight="1">
      <c r="A106" s="228" t="s">
        <v>244</v>
      </c>
      <c r="B106" s="228"/>
      <c r="C106" s="228"/>
    </row>
    <row r="107" spans="1:3" ht="22.5" customHeight="1">
      <c r="A107" s="228" t="s">
        <v>245</v>
      </c>
      <c r="B107" s="228"/>
      <c r="C107" s="228"/>
    </row>
    <row r="108" spans="1:4" ht="115.5" customHeight="1">
      <c r="A108" s="243" t="s">
        <v>249</v>
      </c>
      <c r="B108" s="243"/>
      <c r="C108" s="244"/>
      <c r="D108" s="244"/>
    </row>
  </sheetData>
  <sheetProtection/>
  <mergeCells count="45">
    <mergeCell ref="A106:C106"/>
    <mergeCell ref="A29:D29"/>
    <mergeCell ref="B6:C6"/>
    <mergeCell ref="A8:C8"/>
    <mergeCell ref="B7:C7"/>
    <mergeCell ref="D27:D28"/>
    <mergeCell ref="B12:C12"/>
    <mergeCell ref="A13:C13"/>
    <mergeCell ref="B10:C10"/>
    <mergeCell ref="B11:C11"/>
    <mergeCell ref="A2:A3"/>
    <mergeCell ref="B2:C3"/>
    <mergeCell ref="B4:C4"/>
    <mergeCell ref="B5:C5"/>
    <mergeCell ref="A105:C105"/>
    <mergeCell ref="A66:D6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H56:L56"/>
    <mergeCell ref="A108:D108"/>
    <mergeCell ref="A48:L48"/>
    <mergeCell ref="B50:H50"/>
    <mergeCell ref="B51:H51"/>
    <mergeCell ref="B52:H52"/>
    <mergeCell ref="B53:H53"/>
    <mergeCell ref="A63:C63"/>
    <mergeCell ref="A64:C64"/>
    <mergeCell ref="A65:C65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1.140625" style="0" customWidth="1"/>
    <col min="2" max="2" width="44.421875" style="0" customWidth="1"/>
  </cols>
  <sheetData>
    <row r="2" spans="1:2" ht="15">
      <c r="A2" s="213" t="s">
        <v>175</v>
      </c>
      <c r="B2" s="230"/>
    </row>
    <row r="3" spans="1:2" ht="56.25" customHeight="1">
      <c r="A3" s="230"/>
      <c r="B3" s="230"/>
    </row>
    <row r="5" spans="1:2" ht="15">
      <c r="A5" s="7" t="s">
        <v>0</v>
      </c>
      <c r="B5" s="43" t="str">
        <f>'Т1.1.'!D4</f>
        <v>ООО КС "Куяновское"</v>
      </c>
    </row>
    <row r="6" spans="1:2" ht="15">
      <c r="A6" s="7" t="s">
        <v>28</v>
      </c>
      <c r="B6" s="43">
        <f>'Т1.1.'!D5</f>
        <v>7012005849</v>
      </c>
    </row>
    <row r="7" spans="1:2" ht="15">
      <c r="A7" s="7" t="s">
        <v>29</v>
      </c>
      <c r="B7" s="43">
        <f>'Т1.1.'!D6</f>
        <v>701201001</v>
      </c>
    </row>
    <row r="8" spans="1:2" ht="34.5" customHeight="1">
      <c r="A8" s="7" t="s">
        <v>68</v>
      </c>
      <c r="B8" s="55" t="str">
        <f>'Т1.1.'!D7</f>
        <v>636953, Первомайский район, с. Куяново, ул. Центральная, 18/1</v>
      </c>
    </row>
    <row r="9" spans="1:2" ht="15">
      <c r="A9" s="7" t="s">
        <v>73</v>
      </c>
      <c r="B9" s="43" t="str">
        <f>'Т1.1.'!D11</f>
        <v>2010 год</v>
      </c>
    </row>
    <row r="10" ht="15" customHeight="1"/>
    <row r="11" ht="15" hidden="1"/>
    <row r="12" spans="1:2" ht="15">
      <c r="A12" s="11" t="s">
        <v>10</v>
      </c>
      <c r="B12" s="11" t="s">
        <v>6</v>
      </c>
    </row>
    <row r="13" spans="1:3" ht="46.5" customHeight="1">
      <c r="A13" s="12" t="s">
        <v>15</v>
      </c>
      <c r="B13" s="57">
        <v>0</v>
      </c>
      <c r="C13" s="109"/>
    </row>
    <row r="14" spans="1:3" ht="47.25" customHeight="1">
      <c r="A14" s="12" t="s">
        <v>16</v>
      </c>
      <c r="B14" s="57">
        <v>0</v>
      </c>
      <c r="C14" s="109"/>
    </row>
    <row r="15" spans="1:3" ht="48" customHeight="1">
      <c r="A15" s="12" t="s">
        <v>17</v>
      </c>
      <c r="B15" s="57">
        <v>0</v>
      </c>
      <c r="C15" s="109"/>
    </row>
    <row r="16" spans="1:3" ht="51" customHeight="1">
      <c r="A16" s="12" t="s">
        <v>109</v>
      </c>
      <c r="B16" s="57">
        <v>0.6</v>
      </c>
      <c r="C16" s="109"/>
    </row>
    <row r="19" spans="1:2" ht="15">
      <c r="A19" s="228" t="s">
        <v>107</v>
      </c>
      <c r="B19" s="228"/>
    </row>
    <row r="20" spans="1:2" ht="66.75" customHeight="1">
      <c r="A20" s="228" t="s">
        <v>108</v>
      </c>
      <c r="B20" s="228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Ледяев</cp:lastModifiedBy>
  <cp:lastPrinted>2010-02-27T09:25:09Z</cp:lastPrinted>
  <dcterms:created xsi:type="dcterms:W3CDTF">2010-02-15T13:42:22Z</dcterms:created>
  <dcterms:modified xsi:type="dcterms:W3CDTF">2011-04-28T07:16:28Z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