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<sst xmlns="http://schemas.openxmlformats.org/spreadsheetml/2006/main" count="703" uniqueCount="252">
  <si>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</si>
  <si>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</si>
  <si>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</si>
  <si>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</si>
  <si>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</si>
  <si>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</si>
  <si>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</si>
  <si>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</si>
  <si>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</si>
  <si>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</si>
  <si>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</si>
  <si>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</si>
  <si>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</si>
  <si>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</si>
  <si>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</si>
  <si>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</si>
  <si>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</si>
  <si>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</si>
  <si>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</si>
  <si>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</si>
  <si>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</si>
  <si>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</si>
  <si>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</si>
  <si>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</si>
  <si>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</si>
  <si>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</si>
  <si>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</si>
  <si>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</si>
  <si>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</si>
  <si>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</si>
  <si>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</si>
  <si>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</si>
  <si>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</si>
  <si>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</si>
  <si>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</si>
  <si>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</si>
  <si>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</si>
  <si>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</si>
  <si>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</si>
  <si>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</si>
  <si>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</si>
  <si>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</si>
  <si>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</si>
  <si>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</si>
  <si>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</si>
  <si>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</si>
  <si>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</si>
  <si>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</si>
  <si>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</si>
  <si>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</si>
  <si>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</si>
  <si>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</si>
  <si>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</si>
  <si>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</si>
  <si>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</si>
  <si>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</si>
  <si>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</si>
  <si>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</si>
  <si>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</si>
  <si>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</si>
  <si>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</si>
  <si>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</si>
  <si>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</si>
  <si>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</si>
  <si>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</si>
  <si>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</si>
  <si>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</si>
  <si>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</si>
  <si>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</si>
  <si>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</si>
  <si>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</si>
  <si>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</si>
  <si>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</si>
  <si>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</si>
  <si>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</si>
  <si>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</si>
  <si>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</si>
  <si>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</si>
  <si>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</si>
  <si>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</si>
  <si>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</si>
  <si>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</si>
  <si>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</si>
  <si>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</si>
  <si>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</si>
  <si>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</si>
  <si>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</si>
  <si>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</si>
  <si>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</si>
  <si>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</si>
  <si>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</si>
  <si>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</si>
  <si>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</si>
  <si>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</si>
  <si>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</si>
  <si>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</si>
  <si>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</si>
  <si>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</si>
  <si>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</si>
  <si>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</si>
  <si>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</si>
  <si>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</si>
  <si>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</si>
  <si>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</si>
  <si>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</si>
  <si>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</si>
  <si>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</si>
  <si>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</si>
  <si>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</si>
  <si>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</si>
  <si>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</si>
  <si>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</si>
  <si>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</si>
  <si>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</si>
  <si>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</si>
  <si>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</si>
  <si>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</si>
  <si>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</si>
  <si>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</si>
  <si>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</si>
  <si>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</si>
  <si>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</si>
  <si>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</si>
  <si>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</si>
  <si>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</si>
  <si>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</si>
  <si>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</si>
  <si>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</si>
  <si>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</si>
  <si>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</si>
  <si>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</si>
  <si>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</si>
  <si>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</si>
  <si>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</si>
  <si>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</si>
  <si>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</si>
  <si>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</si>
  <si>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</si>
  <si>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</si>
  <si>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</si>
  <si>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</si>
  <si>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</si>
  <si>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</si>
  <si>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</si>
  <si>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</si>
  <si>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</si>
  <si>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</si>
  <si>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</si>
  <si>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</si>
  <si>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</si>
  <si>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</si>
  <si>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</si>
  <si>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</si>
  <si>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</si>
  <si>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</si>
  <si>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</si>
  <si>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</si>
  <si>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</si>
  <si>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</si>
  <si>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</si>
  <si>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</si>
  <si>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</si>
  <si>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</si>
  <si>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</si>
  <si>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</si>
  <si>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</si>
  <si>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</si>
  <si>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</si>
  <si>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</si>
  <si>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</si>
  <si>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</si>
  <si>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</si>
  <si>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</si>
  <si>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</si>
  <si>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</si>
  <si>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</si>
  <si>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</si>
  <si>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</si>
  <si>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КС "Новомариинское"</t>
  </si>
  <si>
    <t>636942, Первомайский район, с.Новомариинка, Новомариинская, 22</t>
  </si>
  <si>
    <t>http://rec.tomsk.gov.ru</t>
  </si>
  <si>
    <t>теплоснабжение</t>
  </si>
  <si>
    <t>договор поставки</t>
  </si>
  <si>
    <t>-</t>
  </si>
  <si>
    <t>Техническая служба ООО УК "СВК"</t>
  </si>
  <si>
    <t>(3822)514695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</si>
  <si>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</si>
  <si>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</si>
  <si>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</si>
  <si>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</si>
  <si>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</si>
  <si>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</si>
  <si>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</si>
  <si>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</si>
  <si>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</si>
  <si>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</si>
  <si>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</si>
  <si>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</si>
  <si>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</si>
  <si>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</si>
  <si>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</si>
  <si>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</si>
  <si>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</si>
  <si>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</si>
  <si>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</si>
  <si>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</si>
  <si>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</si>
  <si>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</si>
  <si>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</si>
  <si>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</si>
  <si>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</si>
  <si>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</si>
  <si>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</si>
  <si>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</si>
  <si>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</si>
  <si>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</si>
  <si>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</si>
  <si>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</si>
  <si>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</si>
  <si>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</si>
  <si>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</si>
  <si>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</si>
  <si>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</si>
  <si>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</si>
  <si>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</si>
  <si>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</si>
  <si>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</si>
  <si>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</si>
  <si>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</si>
  <si>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</si>
  <si>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</si>
  <si>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</si>
  <si>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</si>
  <si>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</si>
  <si>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</si>
  <si>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</si>
  <si>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</si>
  <si>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</si>
  <si>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</si>
  <si>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</si>
  <si>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</si>
  <si>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</si>
  <si>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</si>
  <si>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</si>
  <si>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</si>
  <si>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</si>
  <si>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</si>
  <si>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</si>
  <si>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t>2011 год</t>
  </si>
  <si>
    <t>Приказ от 27 декабря 2010 года № 59/496 "О тарифах на тепловую энергию общества с ограниченной ответственностью Коммунальные системы "Новомариинское"</t>
  </si>
  <si>
    <t>Департанмент тарифного регулирования и государственного заказа Томской области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</si>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</sst>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ck"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0" fontId="0" fillId="11" borderId="12" xfId="0" applyFont="1" applyFill="1" applyBorder="1" applyAlignment="1">
      <alignment horizontal="center" wrapText="1"/>
    </xf>
    <xf numFmtId="0" fontId="0" fillId="11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0" fillId="11" borderId="12" xfId="0" applyFill="1" applyBorder="1" applyAlignment="1">
      <alignment horizont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11" borderId="25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6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3" fillId="11" borderId="28" xfId="0" applyFont="1" applyFill="1" applyBorder="1" applyAlignment="1">
      <alignment horizontal="left" vertical="center"/>
    </xf>
    <xf numFmtId="0" fontId="3" fillId="11" borderId="2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29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9" fillId="2" borderId="33" xfId="53" applyFont="1" applyFill="1" applyBorder="1" applyAlignment="1" applyProtection="1">
      <alignment horizontal="left" wrapText="1"/>
      <protection/>
    </xf>
    <xf numFmtId="2" fontId="20" fillId="23" borderId="34" xfId="53" applyNumberFormat="1" applyFont="1" applyFill="1" applyBorder="1" applyAlignment="1" applyProtection="1">
      <alignment horizontal="center"/>
      <protection/>
    </xf>
    <xf numFmtId="2" fontId="20" fillId="23" borderId="35" xfId="53" applyNumberFormat="1" applyFont="1" applyFill="1" applyBorder="1" applyAlignment="1" applyProtection="1">
      <alignment horizontal="center"/>
      <protection/>
    </xf>
    <xf numFmtId="2" fontId="20" fillId="23" borderId="36" xfId="53" applyNumberFormat="1" applyFont="1" applyFill="1" applyBorder="1" applyAlignment="1" applyProtection="1">
      <alignment horizontal="center"/>
      <protection/>
    </xf>
    <xf numFmtId="0" fontId="19" fillId="2" borderId="37" xfId="53" applyFont="1" applyFill="1" applyBorder="1" applyAlignment="1" applyProtection="1">
      <alignment horizontal="left" wrapText="1"/>
      <protection/>
    </xf>
    <xf numFmtId="3" fontId="20" fillId="23" borderId="38" xfId="53" applyNumberFormat="1" applyFont="1" applyFill="1" applyBorder="1" applyAlignment="1" applyProtection="1">
      <alignment horizontal="center" wrapText="1"/>
      <protection locked="0"/>
    </xf>
    <xf numFmtId="4" fontId="20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39" xfId="0" applyFill="1" applyBorder="1" applyAlignment="1">
      <alignment horizontal="center"/>
    </xf>
    <xf numFmtId="3" fontId="20" fillId="23" borderId="12" xfId="53" applyNumberFormat="1" applyFont="1" applyFill="1" applyBorder="1" applyAlignment="1" applyProtection="1">
      <alignment horizontal="center" wrapText="1"/>
      <protection locked="0"/>
    </xf>
    <xf numFmtId="0" fontId="19" fillId="2" borderId="37" xfId="53" applyFont="1" applyFill="1" applyBorder="1" applyAlignment="1" applyProtection="1">
      <alignment wrapText="1"/>
      <protection/>
    </xf>
    <xf numFmtId="3" fontId="20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20" fillId="23" borderId="12" xfId="53" applyNumberFormat="1" applyFont="1" applyFill="1" applyBorder="1" applyAlignment="1" applyProtection="1">
      <alignment horizontal="center" wrapText="1"/>
      <protection/>
    </xf>
    <xf numFmtId="0" fontId="20" fillId="2" borderId="37" xfId="54" applyFont="1" applyFill="1" applyBorder="1" applyAlignment="1" applyProtection="1">
      <alignment horizontal="right" wrapText="1"/>
      <protection/>
    </xf>
    <xf numFmtId="10" fontId="20" fillId="23" borderId="12" xfId="53" applyNumberFormat="1" applyFont="1" applyFill="1" applyBorder="1" applyAlignment="1" applyProtection="1">
      <alignment horizontal="center" wrapText="1"/>
      <protection/>
    </xf>
    <xf numFmtId="4" fontId="20" fillId="23" borderId="12" xfId="53" applyNumberFormat="1" applyFont="1" applyFill="1" applyBorder="1" applyAlignment="1" applyProtection="1">
      <alignment horizontal="center" wrapText="1"/>
      <protection locked="0"/>
    </xf>
    <xf numFmtId="0" fontId="21" fillId="2" borderId="40" xfId="53" applyFont="1" applyFill="1" applyBorder="1" applyAlignment="1" applyProtection="1">
      <alignment horizontal="left" wrapText="1"/>
      <protection/>
    </xf>
    <xf numFmtId="3" fontId="20" fillId="23" borderId="41" xfId="53" applyNumberFormat="1" applyFont="1" applyFill="1" applyBorder="1" applyAlignment="1" applyProtection="1">
      <alignment horizontal="center" wrapText="1"/>
      <protection locked="0"/>
    </xf>
    <xf numFmtId="4" fontId="20" fillId="23" borderId="42" xfId="53" applyNumberFormat="1" applyFont="1" applyFill="1" applyBorder="1" applyAlignment="1" applyProtection="1">
      <alignment horizontal="center" wrapText="1"/>
      <protection locked="0"/>
    </xf>
    <xf numFmtId="0" fontId="0" fillId="23" borderId="4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4" xfId="0" applyFill="1" applyBorder="1" applyAlignment="1">
      <alignment/>
    </xf>
    <xf numFmtId="0" fontId="3" fillId="11" borderId="45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169" fontId="0" fillId="23" borderId="18" xfId="0" applyNumberFormat="1" applyFill="1" applyBorder="1" applyAlignment="1">
      <alignment horizontal="center"/>
    </xf>
    <xf numFmtId="169" fontId="0" fillId="23" borderId="19" xfId="0" applyNumberFormat="1" applyFill="1" applyBorder="1" applyAlignment="1">
      <alignment horizontal="center"/>
    </xf>
    <xf numFmtId="169" fontId="0" fillId="23" borderId="20" xfId="0" applyNumberForma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left" vertical="top"/>
    </xf>
    <xf numFmtId="169" fontId="0" fillId="23" borderId="11" xfId="0" applyNumberForma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top" wrapText="1"/>
    </xf>
    <xf numFmtId="0" fontId="9" fillId="0" borderId="53" xfId="42" applyFill="1" applyBorder="1" applyAlignment="1" applyProtection="1">
      <alignment horizontal="center" vertical="top"/>
      <protection/>
    </xf>
    <xf numFmtId="0" fontId="11" fillId="0" borderId="53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top"/>
    </xf>
    <xf numFmtId="0" fontId="12" fillId="0" borderId="53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center" vertical="top"/>
    </xf>
    <xf numFmtId="0" fontId="11" fillId="0" borderId="5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1" fillId="0" borderId="5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1" fillId="0" borderId="62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1" borderId="12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3" fillId="11" borderId="26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3" borderId="64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3" fillId="3" borderId="2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1" borderId="52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52" xfId="0" applyFont="1" applyFill="1" applyBorder="1" applyAlignment="1">
      <alignment horizontal="left" vertical="top" wrapText="1"/>
    </xf>
    <xf numFmtId="0" fontId="0" fillId="3" borderId="66" xfId="0" applyFill="1" applyBorder="1" applyAlignment="1">
      <alignment horizontal="center" wrapText="1"/>
    </xf>
    <xf numFmtId="0" fontId="0" fillId="3" borderId="67" xfId="0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10" borderId="30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9" fillId="10" borderId="28" xfId="53" applyFont="1" applyFill="1" applyBorder="1" applyAlignment="1" applyProtection="1">
      <alignment horizontal="center" vertical="center" wrapText="1"/>
      <protection/>
    </xf>
    <xf numFmtId="0" fontId="19" fillId="10" borderId="70" xfId="53" applyFont="1" applyFill="1" applyBorder="1" applyAlignment="1" applyProtection="1">
      <alignment horizontal="center" vertical="center" wrapText="1"/>
      <protection/>
    </xf>
    <xf numFmtId="0" fontId="19" fillId="10" borderId="71" xfId="53" applyFont="1" applyFill="1" applyBorder="1" applyAlignment="1" applyProtection="1">
      <alignment horizontal="center" vertical="center" wrapText="1"/>
      <protection/>
    </xf>
    <xf numFmtId="0" fontId="0" fillId="23" borderId="29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9" fillId="6" borderId="72" xfId="53" applyFont="1" applyFill="1" applyBorder="1" applyAlignment="1" applyProtection="1">
      <alignment horizontal="left" vertical="center" wrapText="1"/>
      <protection/>
    </xf>
    <xf numFmtId="0" fontId="19" fillId="6" borderId="73" xfId="53" applyFont="1" applyFill="1" applyBorder="1" applyAlignment="1" applyProtection="1">
      <alignment horizontal="left" vertical="center" wrapText="1"/>
      <protection/>
    </xf>
    <xf numFmtId="0" fontId="19" fillId="6" borderId="74" xfId="53" applyFont="1" applyFill="1" applyBorder="1" applyAlignment="1" applyProtection="1">
      <alignment horizontal="left" vertical="center" wrapText="1"/>
      <protection/>
    </xf>
    <xf numFmtId="0" fontId="19" fillId="10" borderId="75" xfId="53" applyFont="1" applyFill="1" applyBorder="1" applyAlignment="1" applyProtection="1">
      <alignment horizontal="center" vertical="center" wrapText="1"/>
      <protection/>
    </xf>
    <xf numFmtId="0" fontId="19" fillId="10" borderId="76" xfId="53" applyFont="1" applyFill="1" applyBorder="1" applyAlignment="1" applyProtection="1">
      <alignment horizontal="center" vertical="center" wrapText="1"/>
      <protection/>
    </xf>
    <xf numFmtId="0" fontId="0" fillId="11" borderId="28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70" xfId="0" applyFont="1" applyFill="1" applyBorder="1" applyAlignment="1">
      <alignment horizontal="left" vertical="center"/>
    </xf>
    <xf numFmtId="0" fontId="3" fillId="11" borderId="71" xfId="0" applyFont="1" applyFill="1" applyBorder="1" applyAlignment="1">
      <alignment horizontal="left" vertical="center"/>
    </xf>
    <xf numFmtId="0" fontId="0" fillId="11" borderId="77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4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23" borderId="12" xfId="42" applyFill="1" applyBorder="1" applyAlignment="1" applyProtection="1">
      <alignment horizontal="center"/>
      <protection/>
    </xf>
    <xf numFmtId="0" fontId="0" fillId="4" borderId="4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3">
        <row r="6">
          <cell r="J6">
            <v>273391.19</v>
          </cell>
        </row>
        <row r="8">
          <cell r="J8">
            <v>84438.95</v>
          </cell>
        </row>
        <row r="14">
          <cell r="J14">
            <v>1521822.76</v>
          </cell>
        </row>
        <row r="15">
          <cell r="J15">
            <v>390024.32</v>
          </cell>
        </row>
        <row r="16">
          <cell r="J16">
            <v>1686765.88</v>
          </cell>
        </row>
        <row r="18">
          <cell r="J18">
            <v>573500.3992</v>
          </cell>
        </row>
        <row r="19">
          <cell r="J19">
            <v>3373.53176</v>
          </cell>
        </row>
        <row r="21">
          <cell r="J21">
            <v>3373.75</v>
          </cell>
        </row>
        <row r="48">
          <cell r="J48">
            <v>457110.2</v>
          </cell>
        </row>
        <row r="54">
          <cell r="I54">
            <v>5270660.315805407</v>
          </cell>
        </row>
        <row r="55">
          <cell r="J55">
            <v>5101614.582739256</v>
          </cell>
        </row>
        <row r="56">
          <cell r="J56">
            <v>51011.09522390505</v>
          </cell>
        </row>
      </sheetData>
      <sheetData sheetId="28">
        <row r="6">
          <cell r="C6">
            <v>737.09</v>
          </cell>
        </row>
        <row r="7">
          <cell r="C7">
            <v>1521822.76</v>
          </cell>
        </row>
        <row r="20">
          <cell r="C20">
            <v>2064.64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">
        <row r="43">
          <cell r="M43">
            <v>2195.5</v>
          </cell>
        </row>
        <row r="62">
          <cell r="M62">
            <v>22</v>
          </cell>
        </row>
      </sheetData>
      <sheetData sheetId="18">
        <row r="5">
          <cell r="D5">
            <v>2390</v>
          </cell>
        </row>
        <row r="16">
          <cell r="D16">
            <v>222.68</v>
          </cell>
        </row>
        <row r="19">
          <cell r="D19">
            <v>36.89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1" t="s">
        <v>163</v>
      </c>
      <c r="C4" s="142"/>
    </row>
    <row r="5" spans="2:3" ht="33.75" customHeight="1">
      <c r="B5" s="14" t="s">
        <v>37</v>
      </c>
      <c r="C5" s="17" t="s">
        <v>164</v>
      </c>
    </row>
    <row r="6" spans="2:3" ht="33" customHeight="1">
      <c r="B6" s="15" t="s">
        <v>2</v>
      </c>
      <c r="C6" s="17" t="s">
        <v>165</v>
      </c>
    </row>
    <row r="7" spans="2:3" ht="30">
      <c r="B7" s="12" t="s">
        <v>38</v>
      </c>
      <c r="C7" s="17" t="s">
        <v>164</v>
      </c>
    </row>
    <row r="8" spans="2:3" ht="30">
      <c r="B8" s="16" t="s">
        <v>39</v>
      </c>
      <c r="C8" s="17" t="s">
        <v>164</v>
      </c>
    </row>
    <row r="9" spans="2:3" ht="30">
      <c r="B9" s="12" t="s">
        <v>40</v>
      </c>
      <c r="C9" s="17" t="s">
        <v>165</v>
      </c>
    </row>
    <row r="10" spans="2:3" ht="45">
      <c r="B10" s="12" t="s">
        <v>3</v>
      </c>
      <c r="C10" s="17" t="s">
        <v>166</v>
      </c>
    </row>
    <row r="11" spans="2:3" ht="30">
      <c r="B11" s="12" t="s">
        <v>4</v>
      </c>
      <c r="C11" s="17" t="s">
        <v>166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36.140625" style="0" customWidth="1"/>
  </cols>
  <sheetData>
    <row r="1" spans="1:10" ht="52.5" customHeight="1">
      <c r="A1" s="260" t="s">
        <v>175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75" t="str">
        <f>'Т1.1.'!D4</f>
        <v>ООО КС "Новомариинское"</v>
      </c>
      <c r="C3" s="175"/>
      <c r="D3" s="175"/>
      <c r="E3" s="175"/>
      <c r="G3" s="2"/>
      <c r="H3" s="163"/>
      <c r="I3" s="163"/>
    </row>
    <row r="4" spans="1:5" ht="15">
      <c r="A4" s="7" t="s">
        <v>28</v>
      </c>
      <c r="B4" s="175">
        <f>'Т1.1.'!D5</f>
        <v>7012005817</v>
      </c>
      <c r="C4" s="175"/>
      <c r="D4" s="175"/>
      <c r="E4" s="175"/>
    </row>
    <row r="5" spans="1:5" ht="15">
      <c r="A5" s="7" t="s">
        <v>29</v>
      </c>
      <c r="B5" s="175">
        <f>'Т1.1.'!D6</f>
        <v>701201001</v>
      </c>
      <c r="C5" s="175"/>
      <c r="D5" s="175"/>
      <c r="E5" s="175"/>
    </row>
    <row r="6" spans="1:5" ht="15">
      <c r="A6" s="7" t="s">
        <v>67</v>
      </c>
      <c r="B6" s="175" t="str">
        <f>'Т1.1.'!D7</f>
        <v>636942, Первомайский район, с.Новомариинка, Новомариинская, 22</v>
      </c>
      <c r="C6" s="175"/>
      <c r="D6" s="175"/>
      <c r="E6" s="175"/>
    </row>
    <row r="7" spans="1:5" ht="15">
      <c r="A7" s="7" t="s">
        <v>74</v>
      </c>
      <c r="B7" s="175" t="s">
        <v>248</v>
      </c>
      <c r="C7" s="175"/>
      <c r="D7" s="175"/>
      <c r="E7" s="175"/>
    </row>
    <row r="8" spans="2:5" ht="15.75" thickBot="1">
      <c r="B8" s="261"/>
      <c r="C8" s="261"/>
      <c r="D8" s="261"/>
      <c r="E8" s="261"/>
    </row>
    <row r="9" spans="1:11" ht="15">
      <c r="A9" s="251"/>
      <c r="B9" s="252"/>
      <c r="C9" s="252"/>
      <c r="D9" s="252"/>
      <c r="E9" s="252"/>
      <c r="F9" s="252"/>
      <c r="G9" s="252"/>
      <c r="H9" s="252"/>
      <c r="I9" s="252"/>
      <c r="J9" s="253"/>
      <c r="K9" s="67"/>
    </row>
    <row r="10" spans="1:11" ht="15">
      <c r="A10" s="254"/>
      <c r="B10" s="255"/>
      <c r="C10" s="255"/>
      <c r="D10" s="255"/>
      <c r="E10" s="255"/>
      <c r="F10" s="255"/>
      <c r="G10" s="255"/>
      <c r="H10" s="255"/>
      <c r="I10" s="255"/>
      <c r="J10" s="256"/>
      <c r="K10" s="67"/>
    </row>
    <row r="11" spans="1:11" ht="15">
      <c r="A11" s="254"/>
      <c r="B11" s="255"/>
      <c r="C11" s="255"/>
      <c r="D11" s="255"/>
      <c r="E11" s="255"/>
      <c r="F11" s="255"/>
      <c r="G11" s="255"/>
      <c r="H11" s="255"/>
      <c r="I11" s="255"/>
      <c r="J11" s="256"/>
      <c r="K11" s="67"/>
    </row>
    <row r="12" spans="1:11" ht="15">
      <c r="A12" s="254"/>
      <c r="B12" s="255"/>
      <c r="C12" s="255"/>
      <c r="D12" s="255"/>
      <c r="E12" s="255"/>
      <c r="F12" s="255"/>
      <c r="G12" s="255"/>
      <c r="H12" s="255"/>
      <c r="I12" s="255"/>
      <c r="J12" s="256"/>
      <c r="K12" s="67"/>
    </row>
    <row r="13" spans="1:11" ht="15">
      <c r="A13" s="254"/>
      <c r="B13" s="255"/>
      <c r="C13" s="255"/>
      <c r="D13" s="255"/>
      <c r="E13" s="255"/>
      <c r="F13" s="255"/>
      <c r="G13" s="255"/>
      <c r="H13" s="255"/>
      <c r="I13" s="255"/>
      <c r="J13" s="256"/>
      <c r="K13" s="67"/>
    </row>
    <row r="14" spans="1:11" ht="15">
      <c r="A14" s="254"/>
      <c r="B14" s="255"/>
      <c r="C14" s="255"/>
      <c r="D14" s="255"/>
      <c r="E14" s="255"/>
      <c r="F14" s="255"/>
      <c r="G14" s="255"/>
      <c r="H14" s="255"/>
      <c r="I14" s="255"/>
      <c r="J14" s="256"/>
      <c r="K14" s="67"/>
    </row>
    <row r="15" spans="1:11" ht="15">
      <c r="A15" s="254"/>
      <c r="B15" s="255"/>
      <c r="C15" s="255"/>
      <c r="D15" s="255"/>
      <c r="E15" s="255"/>
      <c r="F15" s="255"/>
      <c r="G15" s="255"/>
      <c r="H15" s="255"/>
      <c r="I15" s="255"/>
      <c r="J15" s="256"/>
      <c r="K15" s="67"/>
    </row>
    <row r="16" spans="1:11" ht="15">
      <c r="A16" s="254"/>
      <c r="B16" s="255"/>
      <c r="C16" s="255"/>
      <c r="D16" s="255"/>
      <c r="E16" s="255"/>
      <c r="F16" s="255"/>
      <c r="G16" s="255"/>
      <c r="H16" s="255"/>
      <c r="I16" s="255"/>
      <c r="J16" s="256"/>
      <c r="K16" s="67"/>
    </row>
    <row r="17" spans="1:11" ht="15">
      <c r="A17" s="254"/>
      <c r="B17" s="255"/>
      <c r="C17" s="255"/>
      <c r="D17" s="255"/>
      <c r="E17" s="255"/>
      <c r="F17" s="255"/>
      <c r="G17" s="255"/>
      <c r="H17" s="255"/>
      <c r="I17" s="255"/>
      <c r="J17" s="256"/>
      <c r="K17" s="67"/>
    </row>
    <row r="18" spans="1:11" ht="15">
      <c r="A18" s="254"/>
      <c r="B18" s="255"/>
      <c r="C18" s="255"/>
      <c r="D18" s="255"/>
      <c r="E18" s="255"/>
      <c r="F18" s="255"/>
      <c r="G18" s="255"/>
      <c r="H18" s="255"/>
      <c r="I18" s="255"/>
      <c r="J18" s="256"/>
      <c r="K18" s="67"/>
    </row>
    <row r="19" spans="1:11" ht="15">
      <c r="A19" s="254"/>
      <c r="B19" s="255"/>
      <c r="C19" s="255"/>
      <c r="D19" s="255"/>
      <c r="E19" s="255"/>
      <c r="F19" s="255"/>
      <c r="G19" s="255"/>
      <c r="H19" s="255"/>
      <c r="I19" s="255"/>
      <c r="J19" s="256"/>
      <c r="K19" s="67"/>
    </row>
    <row r="20" spans="1:11" ht="15">
      <c r="A20" s="254"/>
      <c r="B20" s="255"/>
      <c r="C20" s="255"/>
      <c r="D20" s="255"/>
      <c r="E20" s="255"/>
      <c r="F20" s="255"/>
      <c r="G20" s="255"/>
      <c r="H20" s="255"/>
      <c r="I20" s="255"/>
      <c r="J20" s="256"/>
      <c r="K20" s="67"/>
    </row>
    <row r="21" spans="1:11" ht="15">
      <c r="A21" s="254"/>
      <c r="B21" s="255"/>
      <c r="C21" s="255"/>
      <c r="D21" s="255"/>
      <c r="E21" s="255"/>
      <c r="F21" s="255"/>
      <c r="G21" s="255"/>
      <c r="H21" s="255"/>
      <c r="I21" s="255"/>
      <c r="J21" s="256"/>
      <c r="K21" s="67"/>
    </row>
    <row r="22" spans="1:11" ht="15">
      <c r="A22" s="254"/>
      <c r="B22" s="255"/>
      <c r="C22" s="255"/>
      <c r="D22" s="255"/>
      <c r="E22" s="255"/>
      <c r="F22" s="255"/>
      <c r="G22" s="255"/>
      <c r="H22" s="255"/>
      <c r="I22" s="255"/>
      <c r="J22" s="256"/>
      <c r="K22" s="67"/>
    </row>
    <row r="23" spans="1:11" ht="15">
      <c r="A23" s="254"/>
      <c r="B23" s="255"/>
      <c r="C23" s="255"/>
      <c r="D23" s="255"/>
      <c r="E23" s="255"/>
      <c r="F23" s="255"/>
      <c r="G23" s="255"/>
      <c r="H23" s="255"/>
      <c r="I23" s="255"/>
      <c r="J23" s="256"/>
      <c r="K23" s="67"/>
    </row>
    <row r="24" spans="1:11" ht="15">
      <c r="A24" s="254"/>
      <c r="B24" s="255"/>
      <c r="C24" s="255"/>
      <c r="D24" s="255"/>
      <c r="E24" s="255"/>
      <c r="F24" s="255"/>
      <c r="G24" s="255"/>
      <c r="H24" s="255"/>
      <c r="I24" s="255"/>
      <c r="J24" s="256"/>
      <c r="K24" s="67"/>
    </row>
    <row r="25" spans="1:11" ht="15.75" thickBot="1">
      <c r="A25" s="257"/>
      <c r="B25" s="258"/>
      <c r="C25" s="258"/>
      <c r="D25" s="258"/>
      <c r="E25" s="258"/>
      <c r="F25" s="258"/>
      <c r="G25" s="258"/>
      <c r="H25" s="258"/>
      <c r="I25" s="258"/>
      <c r="J25" s="259"/>
      <c r="K25" s="67"/>
    </row>
    <row r="27" spans="1:10" ht="33.75" customHeight="1">
      <c r="A27" s="209" t="s">
        <v>109</v>
      </c>
      <c r="B27" s="209"/>
      <c r="C27" s="209"/>
      <c r="D27" s="209"/>
      <c r="E27" s="209"/>
      <c r="F27" s="209"/>
      <c r="G27" s="209"/>
      <c r="H27" s="209"/>
      <c r="I27" s="209"/>
      <c r="J27" s="209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18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1" t="s">
        <v>176</v>
      </c>
      <c r="C1" s="271"/>
      <c r="D1" s="271"/>
      <c r="E1" s="271"/>
      <c r="F1" s="271"/>
      <c r="G1" s="271"/>
      <c r="H1" s="271"/>
      <c r="I1" s="271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15">
      <c r="B3" s="7" t="s">
        <v>0</v>
      </c>
      <c r="C3" s="175" t="str">
        <f>'Т1.1.'!D4</f>
        <v>ООО КС "Новомариинское"</v>
      </c>
      <c r="D3" s="175"/>
      <c r="E3" s="175"/>
      <c r="F3" s="175"/>
      <c r="G3" s="175"/>
      <c r="H3" s="175"/>
      <c r="I3" s="175"/>
    </row>
    <row r="4" spans="2:9" ht="15">
      <c r="B4" s="7" t="s">
        <v>28</v>
      </c>
      <c r="C4" s="175">
        <f>'Т1.1.'!D5</f>
        <v>7012005817</v>
      </c>
      <c r="D4" s="175"/>
      <c r="E4" s="175"/>
      <c r="F4" s="175"/>
      <c r="G4" s="175"/>
      <c r="H4" s="175"/>
      <c r="I4" s="175"/>
    </row>
    <row r="5" spans="2:9" ht="15">
      <c r="B5" s="7" t="s">
        <v>29</v>
      </c>
      <c r="C5" s="175">
        <f>'Т1.1.'!D6</f>
        <v>701201001</v>
      </c>
      <c r="D5" s="175"/>
      <c r="E5" s="175"/>
      <c r="F5" s="175"/>
      <c r="G5" s="175"/>
      <c r="H5" s="175"/>
      <c r="I5" s="175"/>
    </row>
    <row r="6" spans="2:9" ht="15">
      <c r="B6" s="7" t="s">
        <v>74</v>
      </c>
      <c r="C6" s="175" t="str">
        <f>'Т1.1.'!D7</f>
        <v>636942, Первомайский район, с.Новомариинка, Новомариинская, 22</v>
      </c>
      <c r="D6" s="175"/>
      <c r="E6" s="175"/>
      <c r="F6" s="175"/>
      <c r="G6" s="175"/>
      <c r="H6" s="175"/>
      <c r="I6" s="175"/>
    </row>
    <row r="7" spans="2:9" ht="15">
      <c r="B7" s="3"/>
      <c r="C7" s="3"/>
      <c r="D7" s="3"/>
      <c r="E7" s="3"/>
      <c r="F7" s="3"/>
      <c r="G7" s="3"/>
      <c r="H7" s="3"/>
      <c r="I7" s="3"/>
    </row>
    <row r="8" spans="2:11" ht="63" customHeight="1">
      <c r="B8" s="12" t="s">
        <v>78</v>
      </c>
      <c r="C8" s="213" t="s">
        <v>184</v>
      </c>
      <c r="D8" s="213"/>
      <c r="E8" s="213"/>
      <c r="F8" s="213"/>
      <c r="G8" s="213"/>
      <c r="H8" s="213"/>
      <c r="I8" s="213"/>
      <c r="J8" s="67"/>
      <c r="K8" s="67"/>
    </row>
    <row r="9" spans="2:11" ht="28.5" customHeight="1">
      <c r="B9" s="13" t="s">
        <v>33</v>
      </c>
      <c r="C9" s="213" t="s">
        <v>185</v>
      </c>
      <c r="D9" s="213"/>
      <c r="E9" s="213"/>
      <c r="F9" s="213"/>
      <c r="G9" s="213"/>
      <c r="H9" s="213"/>
      <c r="I9" s="213"/>
      <c r="J9" s="67"/>
      <c r="K9" s="67"/>
    </row>
    <row r="10" spans="2:11" ht="27" customHeight="1">
      <c r="B10" s="13" t="s">
        <v>32</v>
      </c>
      <c r="C10" s="213" t="s">
        <v>186</v>
      </c>
      <c r="D10" s="213"/>
      <c r="E10" s="213"/>
      <c r="F10" s="213"/>
      <c r="G10" s="213"/>
      <c r="H10" s="213"/>
      <c r="I10" s="213"/>
      <c r="J10" s="67"/>
      <c r="K10" s="67"/>
    </row>
    <row r="11" spans="2:11" ht="28.5" customHeight="1">
      <c r="B11" s="13" t="s">
        <v>30</v>
      </c>
      <c r="C11" s="272" t="s">
        <v>187</v>
      </c>
      <c r="D11" s="213"/>
      <c r="E11" s="213"/>
      <c r="F11" s="213"/>
      <c r="G11" s="213"/>
      <c r="H11" s="213"/>
      <c r="I11" s="213"/>
      <c r="J11" s="67"/>
      <c r="K11" s="67"/>
    </row>
    <row r="12" spans="2:11" ht="27" customHeight="1">
      <c r="B12" s="13" t="s">
        <v>31</v>
      </c>
      <c r="C12" s="213" t="s">
        <v>183</v>
      </c>
      <c r="D12" s="213"/>
      <c r="E12" s="213"/>
      <c r="F12" s="213"/>
      <c r="G12" s="213"/>
      <c r="H12" s="213"/>
      <c r="I12" s="213"/>
      <c r="J12" s="67"/>
      <c r="K12" s="67"/>
    </row>
    <row r="13" spans="10:11" ht="15">
      <c r="J13" s="67"/>
      <c r="K13" s="67"/>
    </row>
    <row r="14" spans="2:12" ht="22.5" customHeight="1">
      <c r="B14" s="273" t="s">
        <v>59</v>
      </c>
      <c r="C14" s="274"/>
      <c r="D14" s="274"/>
      <c r="E14" s="274"/>
      <c r="F14" s="274"/>
      <c r="G14" s="274"/>
      <c r="H14" s="274"/>
      <c r="I14" s="275"/>
      <c r="J14" s="262" t="s">
        <v>177</v>
      </c>
      <c r="K14" s="263"/>
      <c r="L14" s="264"/>
    </row>
    <row r="15" spans="2:12" ht="27" customHeight="1">
      <c r="B15" s="276" t="s">
        <v>60</v>
      </c>
      <c r="C15" s="277"/>
      <c r="D15" s="277"/>
      <c r="E15" s="277"/>
      <c r="F15" s="277"/>
      <c r="G15" s="277"/>
      <c r="H15" s="277"/>
      <c r="I15" s="278"/>
      <c r="J15" s="265"/>
      <c r="K15" s="266"/>
      <c r="L15" s="267"/>
    </row>
    <row r="16" spans="2:12" ht="57.75" customHeight="1">
      <c r="B16" s="279" t="s">
        <v>79</v>
      </c>
      <c r="C16" s="280"/>
      <c r="D16" s="280"/>
      <c r="E16" s="280"/>
      <c r="F16" s="280"/>
      <c r="G16" s="280"/>
      <c r="H16" s="280"/>
      <c r="I16" s="281"/>
      <c r="J16" s="268"/>
      <c r="K16" s="269"/>
      <c r="L16" s="270"/>
    </row>
    <row r="18" spans="2:9" ht="32.25" customHeight="1">
      <c r="B18" s="209" t="s">
        <v>110</v>
      </c>
      <c r="C18" s="209"/>
      <c r="D18" s="209"/>
      <c r="E18" s="209"/>
      <c r="F18" s="209"/>
      <c r="G18" s="209"/>
      <c r="H18" s="209"/>
      <c r="I18" s="209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54"/>
  <sheetViews>
    <sheetView zoomScalePageLayoutView="0" workbookViewId="0" topLeftCell="B1">
      <selection activeCell="D17" sqref="D17: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3.8515625" style="0" customWidth="1"/>
  </cols>
  <sheetData>
    <row r="2" spans="2:9" ht="23.25" customHeight="1">
      <c r="B2" s="174" t="s">
        <v>167</v>
      </c>
      <c r="C2" s="174"/>
      <c r="D2" s="174"/>
      <c r="E2" s="174"/>
      <c r="F2" s="174"/>
      <c r="G2" s="174"/>
      <c r="H2" s="174"/>
      <c r="I2" s="174"/>
    </row>
    <row r="3" spans="2:9" ht="9" customHeight="1" thickBot="1">
      <c r="B3" s="37"/>
      <c r="C3" s="37"/>
      <c r="D3" s="37"/>
      <c r="E3" s="37"/>
      <c r="F3" s="37"/>
      <c r="G3" s="37"/>
      <c r="H3" s="37"/>
      <c r="I3" s="37"/>
    </row>
    <row r="4" spans="2:9" ht="15.75" thickTop="1">
      <c r="B4" s="132" t="s">
        <v>0</v>
      </c>
      <c r="C4" s="133"/>
      <c r="D4" s="134" t="s">
        <v>178</v>
      </c>
      <c r="E4" s="134"/>
      <c r="F4" s="134"/>
      <c r="G4" s="134"/>
      <c r="H4" s="134"/>
      <c r="I4" s="135"/>
    </row>
    <row r="5" spans="2:9" ht="15">
      <c r="B5" s="130" t="s">
        <v>28</v>
      </c>
      <c r="C5" s="126"/>
      <c r="D5" s="143">
        <v>7012005817</v>
      </c>
      <c r="E5" s="143"/>
      <c r="F5" s="143"/>
      <c r="G5" s="143"/>
      <c r="H5" s="143"/>
      <c r="I5" s="144"/>
    </row>
    <row r="6" spans="2:9" ht="15">
      <c r="B6" s="130" t="s">
        <v>29</v>
      </c>
      <c r="C6" s="126"/>
      <c r="D6" s="143">
        <v>701201001</v>
      </c>
      <c r="E6" s="143"/>
      <c r="F6" s="143"/>
      <c r="G6" s="143"/>
      <c r="H6" s="143"/>
      <c r="I6" s="144"/>
    </row>
    <row r="7" spans="2:9" ht="15.75" thickBot="1">
      <c r="B7" s="139" t="s">
        <v>61</v>
      </c>
      <c r="C7" s="131"/>
      <c r="D7" s="143" t="s">
        <v>179</v>
      </c>
      <c r="E7" s="143"/>
      <c r="F7" s="143"/>
      <c r="G7" s="143"/>
      <c r="H7" s="143"/>
      <c r="I7" s="144"/>
    </row>
    <row r="8" spans="1:9" ht="19.5" customHeight="1" thickTop="1">
      <c r="A8" s="163"/>
      <c r="B8" s="147" t="s">
        <v>160</v>
      </c>
      <c r="C8" s="136"/>
      <c r="D8" s="164" t="s">
        <v>249</v>
      </c>
      <c r="E8" s="165"/>
      <c r="F8" s="165"/>
      <c r="G8" s="165"/>
      <c r="H8" s="165"/>
      <c r="I8" s="166"/>
    </row>
    <row r="9" spans="1:9" ht="21" customHeight="1">
      <c r="A9" s="163"/>
      <c r="B9" s="128"/>
      <c r="C9" s="129"/>
      <c r="D9" s="167"/>
      <c r="E9" s="168"/>
      <c r="F9" s="168"/>
      <c r="G9" s="168"/>
      <c r="H9" s="168"/>
      <c r="I9" s="169"/>
    </row>
    <row r="10" spans="2:9" ht="15">
      <c r="B10" s="128" t="s">
        <v>25</v>
      </c>
      <c r="C10" s="129"/>
      <c r="D10" s="152" t="s">
        <v>250</v>
      </c>
      <c r="E10" s="153"/>
      <c r="F10" s="153"/>
      <c r="G10" s="153"/>
      <c r="H10" s="153"/>
      <c r="I10" s="154"/>
    </row>
    <row r="11" spans="2:9" ht="15">
      <c r="B11" s="128" t="s">
        <v>64</v>
      </c>
      <c r="C11" s="129"/>
      <c r="D11" s="137" t="s">
        <v>248</v>
      </c>
      <c r="E11" s="137"/>
      <c r="F11" s="137"/>
      <c r="G11" s="137"/>
      <c r="H11" s="137"/>
      <c r="I11" s="138"/>
    </row>
    <row r="12" spans="2:9" ht="15.75" thickBot="1">
      <c r="B12" s="155" t="s">
        <v>1</v>
      </c>
      <c r="C12" s="156"/>
      <c r="D12" s="148" t="s">
        <v>180</v>
      </c>
      <c r="E12" s="149"/>
      <c r="F12" s="149"/>
      <c r="G12" s="149"/>
      <c r="H12" s="149"/>
      <c r="I12" s="150"/>
    </row>
    <row r="13" spans="2:9" ht="16.5" thickBot="1" thickTop="1">
      <c r="B13" s="157" t="s">
        <v>42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51" t="s">
        <v>36</v>
      </c>
      <c r="C14" s="151"/>
      <c r="D14" s="151" t="s">
        <v>18</v>
      </c>
      <c r="E14" s="151" t="s">
        <v>23</v>
      </c>
      <c r="F14" s="151"/>
      <c r="G14" s="151"/>
      <c r="H14" s="151"/>
      <c r="I14" s="151" t="s">
        <v>26</v>
      </c>
    </row>
    <row r="15" spans="2:9" ht="49.5" customHeight="1" thickBot="1" thickTop="1">
      <c r="B15" s="151"/>
      <c r="C15" s="151"/>
      <c r="D15" s="151"/>
      <c r="E15" s="44" t="s">
        <v>19</v>
      </c>
      <c r="F15" s="44" t="s">
        <v>20</v>
      </c>
      <c r="G15" s="44" t="s">
        <v>21</v>
      </c>
      <c r="H15" s="44" t="s">
        <v>22</v>
      </c>
      <c r="I15" s="151"/>
    </row>
    <row r="16" spans="2:9" ht="16.5" thickBot="1" thickTop="1">
      <c r="B16" s="127" t="s">
        <v>34</v>
      </c>
      <c r="C16" s="38" t="s">
        <v>24</v>
      </c>
      <c r="D16" s="125">
        <v>2323.67</v>
      </c>
      <c r="E16" s="40" t="s">
        <v>183</v>
      </c>
      <c r="F16" s="40" t="s">
        <v>183</v>
      </c>
      <c r="G16" s="40" t="s">
        <v>183</v>
      </c>
      <c r="H16" s="40" t="s">
        <v>183</v>
      </c>
      <c r="I16" s="41" t="s">
        <v>183</v>
      </c>
    </row>
    <row r="17" spans="2:9" ht="16.5" thickBot="1" thickTop="1">
      <c r="B17" s="127"/>
      <c r="C17" s="42" t="s">
        <v>41</v>
      </c>
      <c r="D17" s="40">
        <v>2157.77</v>
      </c>
      <c r="E17" s="43" t="s">
        <v>183</v>
      </c>
      <c r="F17" s="43" t="s">
        <v>183</v>
      </c>
      <c r="G17" s="43" t="s">
        <v>183</v>
      </c>
      <c r="H17" s="43" t="s">
        <v>183</v>
      </c>
      <c r="I17" s="40" t="s">
        <v>183</v>
      </c>
    </row>
    <row r="18" spans="2:9" ht="16.5" thickBot="1" thickTop="1">
      <c r="B18" s="146" t="s">
        <v>35</v>
      </c>
      <c r="C18" s="38" t="s">
        <v>24</v>
      </c>
      <c r="D18" s="125">
        <v>2323.67</v>
      </c>
      <c r="E18" s="43" t="s">
        <v>183</v>
      </c>
      <c r="F18" s="43" t="s">
        <v>183</v>
      </c>
      <c r="G18" s="43" t="s">
        <v>183</v>
      </c>
      <c r="H18" s="43" t="s">
        <v>183</v>
      </c>
      <c r="I18" s="40" t="s">
        <v>183</v>
      </c>
    </row>
    <row r="19" spans="2:9" ht="27" thickBot="1" thickTop="1">
      <c r="B19" s="146"/>
      <c r="C19" s="38" t="s">
        <v>41</v>
      </c>
      <c r="D19" s="40">
        <v>2157.77</v>
      </c>
      <c r="E19" s="43" t="s">
        <v>183</v>
      </c>
      <c r="F19" s="43" t="s">
        <v>183</v>
      </c>
      <c r="G19" s="43" t="s">
        <v>183</v>
      </c>
      <c r="H19" s="43" t="s">
        <v>183</v>
      </c>
      <c r="I19" s="40" t="s">
        <v>183</v>
      </c>
    </row>
    <row r="20" spans="2:9" ht="16.5" thickBot="1" thickTop="1">
      <c r="B20" s="145" t="s">
        <v>76</v>
      </c>
      <c r="C20" s="145"/>
      <c r="D20" s="145"/>
      <c r="E20" s="145"/>
      <c r="F20" s="145"/>
      <c r="G20" s="145"/>
      <c r="H20" s="145"/>
      <c r="I20" s="145"/>
    </row>
    <row r="21" spans="2:9" ht="16.5" thickBot="1" thickTop="1">
      <c r="B21" s="127" t="s">
        <v>34</v>
      </c>
      <c r="C21" s="38" t="s">
        <v>43</v>
      </c>
      <c r="D21" s="39" t="s">
        <v>183</v>
      </c>
      <c r="E21" s="40" t="s">
        <v>183</v>
      </c>
      <c r="F21" s="40" t="s">
        <v>183</v>
      </c>
      <c r="G21" s="40" t="s">
        <v>183</v>
      </c>
      <c r="H21" s="40" t="s">
        <v>183</v>
      </c>
      <c r="I21" s="41" t="s">
        <v>183</v>
      </c>
    </row>
    <row r="22" spans="2:9" ht="16.5" thickBot="1" thickTop="1">
      <c r="B22" s="127"/>
      <c r="C22" s="42" t="s">
        <v>44</v>
      </c>
      <c r="D22" s="40" t="s">
        <v>183</v>
      </c>
      <c r="E22" s="43" t="s">
        <v>183</v>
      </c>
      <c r="F22" s="43" t="s">
        <v>183</v>
      </c>
      <c r="G22" s="43" t="s">
        <v>183</v>
      </c>
      <c r="H22" s="43" t="s">
        <v>183</v>
      </c>
      <c r="I22" s="40" t="s">
        <v>183</v>
      </c>
    </row>
    <row r="23" spans="2:9" ht="16.5" thickBot="1" thickTop="1">
      <c r="B23" s="146" t="s">
        <v>35</v>
      </c>
      <c r="C23" s="38" t="s">
        <v>43</v>
      </c>
      <c r="D23" s="40" t="s">
        <v>183</v>
      </c>
      <c r="E23" s="43" t="s">
        <v>183</v>
      </c>
      <c r="F23" s="43" t="s">
        <v>183</v>
      </c>
      <c r="G23" s="43" t="s">
        <v>183</v>
      </c>
      <c r="H23" s="43" t="s">
        <v>183</v>
      </c>
      <c r="I23" s="40" t="s">
        <v>183</v>
      </c>
    </row>
    <row r="24" spans="2:9" ht="16.5" thickBot="1" thickTop="1">
      <c r="B24" s="146"/>
      <c r="C24" s="38" t="s">
        <v>44</v>
      </c>
      <c r="D24" s="43" t="s">
        <v>183</v>
      </c>
      <c r="E24" s="43" t="s">
        <v>183</v>
      </c>
      <c r="F24" s="43" t="s">
        <v>183</v>
      </c>
      <c r="G24" s="43" t="s">
        <v>183</v>
      </c>
      <c r="H24" s="43" t="s">
        <v>183</v>
      </c>
      <c r="I24" s="40" t="s">
        <v>183</v>
      </c>
    </row>
    <row r="25" spans="2:9" ht="16.5" thickBot="1" thickTop="1">
      <c r="B25" s="145" t="s">
        <v>77</v>
      </c>
      <c r="C25" s="145"/>
      <c r="D25" s="145"/>
      <c r="E25" s="145"/>
      <c r="F25" s="145"/>
      <c r="G25" s="145"/>
      <c r="H25" s="145"/>
      <c r="I25" s="145"/>
    </row>
    <row r="26" spans="2:9" ht="16.5" thickBot="1" thickTop="1">
      <c r="B26" s="146" t="s">
        <v>34</v>
      </c>
      <c r="C26" s="38" t="s">
        <v>43</v>
      </c>
      <c r="D26" s="39" t="s">
        <v>183</v>
      </c>
      <c r="E26" s="40" t="s">
        <v>183</v>
      </c>
      <c r="F26" s="40" t="s">
        <v>183</v>
      </c>
      <c r="G26" s="40" t="s">
        <v>183</v>
      </c>
      <c r="H26" s="40" t="s">
        <v>183</v>
      </c>
      <c r="I26" s="41" t="s">
        <v>183</v>
      </c>
    </row>
    <row r="27" spans="2:9" ht="16.5" thickBot="1" thickTop="1">
      <c r="B27" s="146"/>
      <c r="C27" s="42" t="s">
        <v>44</v>
      </c>
      <c r="D27" s="40" t="s">
        <v>183</v>
      </c>
      <c r="E27" s="43" t="s">
        <v>183</v>
      </c>
      <c r="F27" s="43" t="s">
        <v>183</v>
      </c>
      <c r="G27" s="43" t="s">
        <v>183</v>
      </c>
      <c r="H27" s="43" t="s">
        <v>183</v>
      </c>
      <c r="I27" s="40" t="s">
        <v>183</v>
      </c>
    </row>
    <row r="28" spans="2:9" ht="16.5" thickBot="1" thickTop="1">
      <c r="B28" s="146" t="s">
        <v>35</v>
      </c>
      <c r="C28" s="38" t="s">
        <v>43</v>
      </c>
      <c r="D28" s="40" t="s">
        <v>183</v>
      </c>
      <c r="E28" s="43" t="s">
        <v>183</v>
      </c>
      <c r="F28" s="43" t="s">
        <v>183</v>
      </c>
      <c r="G28" s="43" t="s">
        <v>183</v>
      </c>
      <c r="H28" s="43" t="s">
        <v>183</v>
      </c>
      <c r="I28" s="40" t="s">
        <v>183</v>
      </c>
    </row>
    <row r="29" spans="2:9" ht="16.5" thickBot="1" thickTop="1">
      <c r="B29" s="146"/>
      <c r="C29" s="38" t="s">
        <v>44</v>
      </c>
      <c r="D29" s="43" t="s">
        <v>183</v>
      </c>
      <c r="E29" s="43" t="s">
        <v>183</v>
      </c>
      <c r="F29" s="43" t="s">
        <v>183</v>
      </c>
      <c r="G29" s="43" t="s">
        <v>183</v>
      </c>
      <c r="H29" s="43" t="s">
        <v>183</v>
      </c>
      <c r="I29" s="40" t="s">
        <v>183</v>
      </c>
    </row>
    <row r="30" spans="2:9" ht="25.5" customHeight="1" thickBot="1" thickTop="1">
      <c r="B30" s="45"/>
      <c r="C30" s="45"/>
      <c r="D30" s="45"/>
      <c r="E30" s="45"/>
      <c r="F30" s="45"/>
      <c r="G30" s="45"/>
      <c r="H30" s="45"/>
      <c r="I30" s="45"/>
    </row>
    <row r="31" spans="2:9" ht="15.75" thickTop="1">
      <c r="B31" s="132" t="s">
        <v>0</v>
      </c>
      <c r="C31" s="133"/>
      <c r="D31" s="134" t="str">
        <f>D4</f>
        <v>ООО КС "Новомариинское"</v>
      </c>
      <c r="E31" s="134"/>
      <c r="F31" s="134"/>
      <c r="G31" s="134"/>
      <c r="H31" s="134"/>
      <c r="I31" s="135"/>
    </row>
    <row r="32" spans="2:9" ht="15">
      <c r="B32" s="130" t="s">
        <v>28</v>
      </c>
      <c r="C32" s="126"/>
      <c r="D32" s="143">
        <f>D5</f>
        <v>7012005817</v>
      </c>
      <c r="E32" s="143"/>
      <c r="F32" s="143"/>
      <c r="G32" s="143"/>
      <c r="H32" s="143"/>
      <c r="I32" s="144"/>
    </row>
    <row r="33" spans="2:9" ht="15">
      <c r="B33" s="130" t="s">
        <v>29</v>
      </c>
      <c r="C33" s="126"/>
      <c r="D33" s="143">
        <f>D6</f>
        <v>701201001</v>
      </c>
      <c r="E33" s="143"/>
      <c r="F33" s="143"/>
      <c r="G33" s="143"/>
      <c r="H33" s="143"/>
      <c r="I33" s="144"/>
    </row>
    <row r="34" spans="2:9" ht="15.75" thickBot="1">
      <c r="B34" s="139" t="s">
        <v>61</v>
      </c>
      <c r="C34" s="131"/>
      <c r="D34" s="143" t="str">
        <f>D7</f>
        <v>636942, Первомайский район, с.Новомариинка, Новомариинская, 22</v>
      </c>
      <c r="E34" s="143"/>
      <c r="F34" s="143"/>
      <c r="G34" s="143"/>
      <c r="H34" s="143"/>
      <c r="I34" s="144"/>
    </row>
    <row r="35" spans="1:9" ht="48.75" customHeight="1" thickTop="1">
      <c r="A35" s="19"/>
      <c r="B35" s="147" t="s">
        <v>161</v>
      </c>
      <c r="C35" s="136"/>
      <c r="D35" s="170" t="s">
        <v>183</v>
      </c>
      <c r="E35" s="170"/>
      <c r="F35" s="170"/>
      <c r="G35" s="170"/>
      <c r="H35" s="170"/>
      <c r="I35" s="171"/>
    </row>
    <row r="36" spans="2:9" ht="28.5" customHeight="1">
      <c r="B36" s="128" t="s">
        <v>25</v>
      </c>
      <c r="C36" s="129"/>
      <c r="D36" s="137" t="s">
        <v>183</v>
      </c>
      <c r="E36" s="137"/>
      <c r="F36" s="137"/>
      <c r="G36" s="137"/>
      <c r="H36" s="137"/>
      <c r="I36" s="138"/>
    </row>
    <row r="37" spans="2:9" ht="16.5" customHeight="1">
      <c r="B37" s="128" t="s">
        <v>62</v>
      </c>
      <c r="C37" s="129"/>
      <c r="D37" s="137" t="s">
        <v>183</v>
      </c>
      <c r="E37" s="137"/>
      <c r="F37" s="137"/>
      <c r="G37" s="137"/>
      <c r="H37" s="137"/>
      <c r="I37" s="138"/>
    </row>
    <row r="38" spans="2:9" ht="16.5" customHeight="1" thickBot="1">
      <c r="B38" s="158" t="s">
        <v>1</v>
      </c>
      <c r="C38" s="159"/>
      <c r="D38" s="160" t="s">
        <v>183</v>
      </c>
      <c r="E38" s="160"/>
      <c r="F38" s="160"/>
      <c r="G38" s="160"/>
      <c r="H38" s="160"/>
      <c r="I38" s="161"/>
    </row>
    <row r="39" spans="2:9" ht="28.5" customHeight="1" thickBot="1" thickTop="1">
      <c r="B39" s="127" t="s">
        <v>63</v>
      </c>
      <c r="C39" s="127"/>
      <c r="D39" s="145" t="s">
        <v>183</v>
      </c>
      <c r="E39" s="145"/>
      <c r="F39" s="145"/>
      <c r="G39" s="145"/>
      <c r="H39" s="145"/>
      <c r="I39" s="145"/>
    </row>
    <row r="40" spans="2:9" ht="28.5" customHeight="1" thickBot="1" thickTop="1">
      <c r="B40" s="45"/>
      <c r="C40" s="45"/>
      <c r="D40" s="45"/>
      <c r="E40" s="45"/>
      <c r="F40" s="45"/>
      <c r="G40" s="45"/>
      <c r="H40" s="45"/>
      <c r="I40" s="45"/>
    </row>
    <row r="41" spans="2:9" ht="15.75" thickTop="1">
      <c r="B41" s="132" t="s">
        <v>0</v>
      </c>
      <c r="C41" s="133"/>
      <c r="D41" s="134" t="str">
        <f>D31</f>
        <v>ООО КС "Новомариинское"</v>
      </c>
      <c r="E41" s="134"/>
      <c r="F41" s="134"/>
      <c r="G41" s="134"/>
      <c r="H41" s="134"/>
      <c r="I41" s="135"/>
    </row>
    <row r="42" spans="2:9" ht="15">
      <c r="B42" s="130" t="s">
        <v>28</v>
      </c>
      <c r="C42" s="126"/>
      <c r="D42" s="143">
        <f>D32</f>
        <v>7012005817</v>
      </c>
      <c r="E42" s="143"/>
      <c r="F42" s="143"/>
      <c r="G42" s="143"/>
      <c r="H42" s="143"/>
      <c r="I42" s="144"/>
    </row>
    <row r="43" spans="2:9" ht="15">
      <c r="B43" s="130" t="s">
        <v>29</v>
      </c>
      <c r="C43" s="126"/>
      <c r="D43" s="143">
        <f>D33</f>
        <v>701201001</v>
      </c>
      <c r="E43" s="143"/>
      <c r="F43" s="143"/>
      <c r="G43" s="143"/>
      <c r="H43" s="143"/>
      <c r="I43" s="144"/>
    </row>
    <row r="44" spans="2:9" ht="15.75" thickBot="1">
      <c r="B44" s="139" t="s">
        <v>61</v>
      </c>
      <c r="C44" s="131"/>
      <c r="D44" s="143" t="str">
        <f>D34</f>
        <v>636942, Первомайский район, с.Новомариинка, Новомариинская, 22</v>
      </c>
      <c r="E44" s="143"/>
      <c r="F44" s="143"/>
      <c r="G44" s="143"/>
      <c r="H44" s="143"/>
      <c r="I44" s="144"/>
    </row>
    <row r="45" spans="1:9" ht="30.75" customHeight="1" thickTop="1">
      <c r="A45" s="163"/>
      <c r="B45" s="147" t="s">
        <v>162</v>
      </c>
      <c r="C45" s="136"/>
      <c r="D45" s="170" t="s">
        <v>183</v>
      </c>
      <c r="E45" s="170"/>
      <c r="F45" s="170"/>
      <c r="G45" s="170"/>
      <c r="H45" s="170"/>
      <c r="I45" s="171"/>
    </row>
    <row r="46" spans="1:9" ht="15" customHeight="1">
      <c r="A46" s="163"/>
      <c r="B46" s="128"/>
      <c r="C46" s="129"/>
      <c r="D46" s="172"/>
      <c r="E46" s="172"/>
      <c r="F46" s="172"/>
      <c r="G46" s="172"/>
      <c r="H46" s="172"/>
      <c r="I46" s="173"/>
    </row>
    <row r="47" spans="2:9" ht="30.75" customHeight="1">
      <c r="B47" s="128" t="s">
        <v>25</v>
      </c>
      <c r="C47" s="129"/>
      <c r="D47" s="137" t="s">
        <v>183</v>
      </c>
      <c r="E47" s="137"/>
      <c r="F47" s="137"/>
      <c r="G47" s="137"/>
      <c r="H47" s="137"/>
      <c r="I47" s="138"/>
    </row>
    <row r="48" spans="2:9" ht="15">
      <c r="B48" s="128" t="s">
        <v>62</v>
      </c>
      <c r="C48" s="129"/>
      <c r="D48" s="137" t="s">
        <v>183</v>
      </c>
      <c r="E48" s="137"/>
      <c r="F48" s="137"/>
      <c r="G48" s="137"/>
      <c r="H48" s="137"/>
      <c r="I48" s="138"/>
    </row>
    <row r="49" spans="2:9" ht="15.75" thickBot="1">
      <c r="B49" s="155" t="s">
        <v>1</v>
      </c>
      <c r="C49" s="156"/>
      <c r="D49" s="149" t="s">
        <v>183</v>
      </c>
      <c r="E49" s="149"/>
      <c r="F49" s="149"/>
      <c r="G49" s="149"/>
      <c r="H49" s="149"/>
      <c r="I49" s="150"/>
    </row>
    <row r="50" spans="2:9" ht="28.5" customHeight="1" thickBot="1" thickTop="1">
      <c r="B50" s="127" t="s">
        <v>27</v>
      </c>
      <c r="C50" s="127"/>
      <c r="D50" s="145" t="s">
        <v>183</v>
      </c>
      <c r="E50" s="145"/>
      <c r="F50" s="145"/>
      <c r="G50" s="145"/>
      <c r="H50" s="145"/>
      <c r="I50" s="145"/>
    </row>
    <row r="51" spans="2:9" ht="15.75" thickTop="1">
      <c r="B51" s="45"/>
      <c r="C51" s="45"/>
      <c r="D51" s="45"/>
      <c r="E51" s="45"/>
      <c r="F51" s="45"/>
      <c r="G51" s="45"/>
      <c r="H51" s="45"/>
      <c r="I51" s="45"/>
    </row>
    <row r="52" spans="2:9" ht="31.5" customHeight="1">
      <c r="B52" s="162" t="s">
        <v>80</v>
      </c>
      <c r="C52" s="162"/>
      <c r="D52" s="162"/>
      <c r="E52" s="162"/>
      <c r="F52" s="162"/>
      <c r="G52" s="162"/>
      <c r="H52" s="162"/>
      <c r="I52" s="162"/>
    </row>
    <row r="53" spans="2:9" ht="51.75" customHeight="1">
      <c r="B53" s="162" t="s">
        <v>168</v>
      </c>
      <c r="C53" s="162"/>
      <c r="D53" s="162"/>
      <c r="E53" s="162"/>
      <c r="F53" s="162"/>
      <c r="G53" s="162"/>
      <c r="H53" s="162"/>
      <c r="I53" s="162"/>
    </row>
    <row r="54" spans="2:9" ht="15">
      <c r="B54" s="37"/>
      <c r="C54" s="37"/>
      <c r="D54" s="37"/>
      <c r="E54" s="37"/>
      <c r="F54" s="37"/>
      <c r="G54" s="37"/>
      <c r="H54" s="37"/>
      <c r="I54" s="37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16:B17"/>
    <mergeCell ref="I14:I15"/>
    <mergeCell ref="B11:C11"/>
    <mergeCell ref="B45:C46"/>
    <mergeCell ref="D10:I10"/>
    <mergeCell ref="E14:H14"/>
    <mergeCell ref="D11:I11"/>
    <mergeCell ref="B12:C12"/>
    <mergeCell ref="B13:I13"/>
    <mergeCell ref="B14:C15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D32:I32"/>
    <mergeCell ref="B20:I20"/>
    <mergeCell ref="B23:B24"/>
    <mergeCell ref="B35:C35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8" sqref="A18:B1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8" t="s">
        <v>169</v>
      </c>
      <c r="B2" s="199"/>
      <c r="C2" s="199"/>
      <c r="D2" s="199"/>
    </row>
    <row r="3" ht="15.75" thickBot="1"/>
    <row r="4" spans="1:4" ht="15.75" thickTop="1">
      <c r="A4" s="194" t="s">
        <v>0</v>
      </c>
      <c r="B4" s="195"/>
      <c r="C4" s="180" t="str">
        <f>'Т1.1.'!D4</f>
        <v>ООО КС "Новомариинское"</v>
      </c>
      <c r="D4" s="181"/>
    </row>
    <row r="5" spans="1:4" ht="15">
      <c r="A5" s="177" t="s">
        <v>66</v>
      </c>
      <c r="B5" s="178"/>
      <c r="C5" s="175">
        <f>'Т1.1.'!D5</f>
        <v>7012005817</v>
      </c>
      <c r="D5" s="176"/>
    </row>
    <row r="6" spans="1:4" ht="15">
      <c r="A6" s="177" t="s">
        <v>29</v>
      </c>
      <c r="B6" s="178"/>
      <c r="C6" s="175">
        <f>'Т1.1.'!D6</f>
        <v>701201001</v>
      </c>
      <c r="D6" s="176"/>
    </row>
    <row r="7" spans="1:4" ht="15.75" thickBot="1">
      <c r="A7" s="177" t="s">
        <v>67</v>
      </c>
      <c r="B7" s="178"/>
      <c r="C7" s="175" t="str">
        <f>'Т1.1.'!D10</f>
        <v>Департанмент тарифного регулирования и государственного заказа Томской области</v>
      </c>
      <c r="D7" s="176"/>
    </row>
    <row r="8" spans="1:4" ht="48.75" customHeight="1" thickTop="1">
      <c r="A8" s="204" t="s">
        <v>65</v>
      </c>
      <c r="B8" s="205"/>
      <c r="C8" s="206" t="str">
        <f>'Т1.1.'!D8</f>
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</c>
      <c r="D8" s="207"/>
    </row>
    <row r="9" spans="1:4" ht="32.25" customHeight="1">
      <c r="A9" s="188" t="s">
        <v>25</v>
      </c>
      <c r="B9" s="189"/>
      <c r="C9" s="182" t="str">
        <f>'Т1.1.'!D10</f>
        <v>Департанмент тарифного регулирования и государственного заказа Томской области</v>
      </c>
      <c r="D9" s="183"/>
    </row>
    <row r="10" spans="1:4" ht="15">
      <c r="A10" s="196" t="s">
        <v>68</v>
      </c>
      <c r="B10" s="197"/>
      <c r="C10" s="182" t="s">
        <v>248</v>
      </c>
      <c r="D10" s="183"/>
    </row>
    <row r="11" spans="1:4" ht="15.75" thickBot="1">
      <c r="A11" s="200" t="s">
        <v>1</v>
      </c>
      <c r="B11" s="201"/>
      <c r="C11" s="202" t="str">
        <f>'Т1.1.'!D12</f>
        <v>http://rec.tomsk.gov.ru</v>
      </c>
      <c r="D11" s="203"/>
    </row>
    <row r="12" spans="1:4" ht="16.5" thickBot="1" thickTop="1">
      <c r="A12" s="179" t="s">
        <v>48</v>
      </c>
      <c r="B12" s="179"/>
      <c r="C12" s="179" t="s">
        <v>6</v>
      </c>
      <c r="D12" s="179"/>
    </row>
    <row r="13" spans="1:5" ht="15" customHeight="1" thickBot="1" thickTop="1">
      <c r="A13" s="191" t="s">
        <v>251</v>
      </c>
      <c r="B13" s="191"/>
      <c r="C13" s="193">
        <f>'Т1.1.'!D16-'Т1.1.'!D17</f>
        <v>165.9000000000001</v>
      </c>
      <c r="D13" s="192"/>
      <c r="E13" s="67"/>
    </row>
    <row r="14" spans="1:5" ht="16.5" thickBot="1" thickTop="1">
      <c r="A14" s="191"/>
      <c r="B14" s="191"/>
      <c r="C14" s="192"/>
      <c r="D14" s="192"/>
      <c r="E14" s="67"/>
    </row>
    <row r="15" ht="29.25" customHeight="1" thickBot="1" thickTop="1"/>
    <row r="16" spans="1:4" ht="15.75" thickTop="1">
      <c r="A16" s="194" t="s">
        <v>0</v>
      </c>
      <c r="B16" s="195"/>
      <c r="C16" s="180" t="str">
        <f>C4</f>
        <v>ООО КС "Новомариинское"</v>
      </c>
      <c r="D16" s="181"/>
    </row>
    <row r="17" spans="1:4" ht="15">
      <c r="A17" s="177" t="s">
        <v>66</v>
      </c>
      <c r="B17" s="178"/>
      <c r="C17" s="175">
        <f>C5</f>
        <v>7012005817</v>
      </c>
      <c r="D17" s="176"/>
    </row>
    <row r="18" spans="1:4" ht="15">
      <c r="A18" s="177" t="s">
        <v>29</v>
      </c>
      <c r="B18" s="178"/>
      <c r="C18" s="175">
        <f>C6</f>
        <v>701201001</v>
      </c>
      <c r="D18" s="176"/>
    </row>
    <row r="19" spans="1:4" ht="15">
      <c r="A19" s="177" t="s">
        <v>67</v>
      </c>
      <c r="B19" s="178"/>
      <c r="C19" s="175" t="str">
        <f>C7</f>
        <v>Департанмент тарифного регулирования и государственного заказа Томской области</v>
      </c>
      <c r="D19" s="176"/>
    </row>
    <row r="20" spans="1:4" ht="29.25" customHeight="1">
      <c r="A20" s="184" t="s">
        <v>71</v>
      </c>
      <c r="B20" s="185"/>
      <c r="C20" s="186" t="s">
        <v>183</v>
      </c>
      <c r="D20" s="187"/>
    </row>
    <row r="21" spans="1:4" ht="32.25" customHeight="1">
      <c r="A21" s="188" t="s">
        <v>25</v>
      </c>
      <c r="B21" s="189"/>
      <c r="C21" s="182" t="s">
        <v>183</v>
      </c>
      <c r="D21" s="183"/>
    </row>
    <row r="22" spans="1:4" ht="15">
      <c r="A22" s="196" t="s">
        <v>69</v>
      </c>
      <c r="B22" s="197"/>
      <c r="C22" s="182" t="s">
        <v>183</v>
      </c>
      <c r="D22" s="183"/>
    </row>
    <row r="23" spans="1:4" ht="15.75" thickBot="1">
      <c r="A23" s="196" t="s">
        <v>1</v>
      </c>
      <c r="B23" s="197"/>
      <c r="C23" s="182" t="s">
        <v>183</v>
      </c>
      <c r="D23" s="183"/>
    </row>
    <row r="24" spans="1:4" ht="16.5" thickBot="1" thickTop="1">
      <c r="A24" s="179" t="s">
        <v>48</v>
      </c>
      <c r="B24" s="179"/>
      <c r="C24" s="179" t="s">
        <v>6</v>
      </c>
      <c r="D24" s="179"/>
    </row>
    <row r="25" spans="1:4" ht="16.5" thickBot="1" thickTop="1">
      <c r="A25" s="191" t="s">
        <v>70</v>
      </c>
      <c r="B25" s="191"/>
      <c r="C25" s="192" t="s">
        <v>183</v>
      </c>
      <c r="D25" s="192"/>
    </row>
    <row r="26" spans="1:4" ht="16.5" thickBot="1" thickTop="1">
      <c r="A26" s="191"/>
      <c r="B26" s="191"/>
      <c r="C26" s="192"/>
      <c r="D26" s="192"/>
    </row>
    <row r="27" ht="15.75" thickTop="1"/>
    <row r="29" spans="1:9" ht="33" customHeight="1">
      <c r="A29" s="190" t="s">
        <v>80</v>
      </c>
      <c r="B29" s="190"/>
      <c r="C29" s="190"/>
      <c r="D29" s="190"/>
      <c r="E29" s="18"/>
      <c r="F29" s="18"/>
      <c r="G29" s="18"/>
      <c r="H29" s="18"/>
      <c r="I29" s="18"/>
    </row>
    <row r="30" spans="1:9" ht="64.5" customHeight="1">
      <c r="A30" s="190" t="s">
        <v>170</v>
      </c>
      <c r="B30" s="190"/>
      <c r="C30" s="190"/>
      <c r="D30" s="190"/>
      <c r="E30" s="18"/>
      <c r="F30" s="18"/>
      <c r="G30" s="18"/>
      <c r="H30" s="18"/>
      <c r="I30" s="18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3:B23"/>
    <mergeCell ref="C23:D23"/>
    <mergeCell ref="A17:B17"/>
    <mergeCell ref="A24:B24"/>
    <mergeCell ref="C24:D24"/>
    <mergeCell ref="A22:B22"/>
    <mergeCell ref="A29:D29"/>
    <mergeCell ref="A30:D30"/>
    <mergeCell ref="A25:B26"/>
    <mergeCell ref="C25:D26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45.7109375" style="0" customWidth="1"/>
    <col min="2" max="2" width="63.421875" style="21" customWidth="1"/>
  </cols>
  <sheetData>
    <row r="2" spans="1:3" ht="36" customHeight="1" thickBot="1">
      <c r="A2" s="208" t="s">
        <v>188</v>
      </c>
      <c r="B2" s="208"/>
      <c r="C2" s="68"/>
    </row>
    <row r="3" spans="1:3" ht="15.75" thickTop="1">
      <c r="A3" s="69" t="s">
        <v>0</v>
      </c>
      <c r="B3" s="112" t="str">
        <f>'Т1.1.'!D31</f>
        <v>ООО КС "Новомариинское"</v>
      </c>
      <c r="C3" s="70"/>
    </row>
    <row r="4" spans="1:2" ht="15">
      <c r="A4" s="71" t="s">
        <v>28</v>
      </c>
      <c r="B4" s="66">
        <f>'Т1.1.'!D32</f>
        <v>7012005817</v>
      </c>
    </row>
    <row r="5" spans="1:2" ht="15">
      <c r="A5" s="71" t="s">
        <v>29</v>
      </c>
      <c r="B5" s="66">
        <f>'Т1.1.'!D33</f>
        <v>701201001</v>
      </c>
    </row>
    <row r="6" spans="1:2" ht="15.75" thickBot="1">
      <c r="A6" s="71" t="s">
        <v>67</v>
      </c>
      <c r="B6" s="66" t="str">
        <f>'Т1.1.'!D34</f>
        <v>636942, Первомайский район, с.Новомариинка, Новомариинская, 22</v>
      </c>
    </row>
    <row r="7" spans="1:2" ht="75.75" thickTop="1">
      <c r="A7" s="72" t="s">
        <v>189</v>
      </c>
      <c r="B7" s="113" t="s">
        <v>183</v>
      </c>
    </row>
    <row r="8" spans="1:2" ht="30">
      <c r="A8" s="73" t="s">
        <v>25</v>
      </c>
      <c r="B8" s="65" t="s">
        <v>183</v>
      </c>
    </row>
    <row r="9" spans="1:2" ht="15">
      <c r="A9" s="74" t="s">
        <v>68</v>
      </c>
      <c r="B9" s="65" t="s">
        <v>183</v>
      </c>
    </row>
    <row r="10" spans="1:2" ht="15.75" thickBot="1">
      <c r="A10" s="75" t="s">
        <v>1</v>
      </c>
      <c r="B10" s="64" t="s">
        <v>183</v>
      </c>
    </row>
    <row r="11" spans="1:2" ht="16.5" thickBot="1" thickTop="1">
      <c r="A11" s="76" t="s">
        <v>48</v>
      </c>
      <c r="B11" s="76" t="s">
        <v>6</v>
      </c>
    </row>
    <row r="12" spans="1:2" ht="52.5" customHeight="1" thickBot="1" thickTop="1">
      <c r="A12" s="6" t="s">
        <v>190</v>
      </c>
      <c r="B12" s="47" t="s">
        <v>183</v>
      </c>
    </row>
    <row r="13" ht="16.5" thickBot="1" thickTop="1"/>
    <row r="14" spans="1:3" ht="15.75" thickTop="1">
      <c r="A14" s="69" t="s">
        <v>0</v>
      </c>
      <c r="B14" s="112" t="str">
        <f>B3</f>
        <v>ООО КС "Новомариинское"</v>
      </c>
      <c r="C14" s="70"/>
    </row>
    <row r="15" spans="1:2" ht="15">
      <c r="A15" s="71" t="s">
        <v>28</v>
      </c>
      <c r="B15" s="66">
        <f>B4</f>
        <v>7012005817</v>
      </c>
    </row>
    <row r="16" spans="1:2" ht="15">
      <c r="A16" s="71" t="s">
        <v>29</v>
      </c>
      <c r="B16" s="66">
        <f>B5</f>
        <v>701201001</v>
      </c>
    </row>
    <row r="17" spans="1:2" ht="15.75" thickBot="1">
      <c r="A17" s="71" t="s">
        <v>67</v>
      </c>
      <c r="B17" s="66" t="str">
        <f>B6</f>
        <v>636942, Первомайский район, с.Новомариинка, Новомариинская, 22</v>
      </c>
    </row>
    <row r="18" spans="1:2" ht="62.25" customHeight="1" thickTop="1">
      <c r="A18" s="72" t="s">
        <v>191</v>
      </c>
      <c r="B18" s="113" t="s">
        <v>183</v>
      </c>
    </row>
    <row r="19" spans="1:2" ht="30">
      <c r="A19" s="73" t="s">
        <v>25</v>
      </c>
      <c r="B19" s="65" t="s">
        <v>183</v>
      </c>
    </row>
    <row r="20" spans="1:2" ht="15">
      <c r="A20" s="74" t="s">
        <v>68</v>
      </c>
      <c r="B20" s="65" t="s">
        <v>183</v>
      </c>
    </row>
    <row r="21" spans="1:2" ht="15.75" thickBot="1">
      <c r="A21" s="75" t="s">
        <v>1</v>
      </c>
      <c r="B21" s="64" t="s">
        <v>183</v>
      </c>
    </row>
    <row r="22" spans="1:2" ht="16.5" thickBot="1" thickTop="1">
      <c r="A22" s="76" t="s">
        <v>48</v>
      </c>
      <c r="B22" s="76" t="s">
        <v>6</v>
      </c>
    </row>
    <row r="23" spans="1:2" ht="42" customHeight="1" thickBot="1" thickTop="1">
      <c r="A23" s="6" t="s">
        <v>192</v>
      </c>
      <c r="B23" s="47" t="s">
        <v>183</v>
      </c>
    </row>
    <row r="24" ht="15.75" thickTop="1"/>
    <row r="25" spans="1:4" ht="36" customHeight="1">
      <c r="A25" s="209" t="s">
        <v>80</v>
      </c>
      <c r="B25" s="209"/>
      <c r="C25" s="18"/>
      <c r="D25" s="18"/>
    </row>
    <row r="26" spans="1:4" ht="60.75" customHeight="1">
      <c r="A26" s="209" t="s">
        <v>193</v>
      </c>
      <c r="B26" s="209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5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1.28125" style="0" customWidth="1"/>
    <col min="2" max="2" width="60.7109375" style="21" customWidth="1"/>
    <col min="3" max="3" width="9.140625" style="67" customWidth="1"/>
  </cols>
  <sheetData>
    <row r="2" spans="1:2" ht="36" customHeight="1">
      <c r="A2" s="198" t="s">
        <v>171</v>
      </c>
      <c r="B2" s="211"/>
    </row>
    <row r="3" ht="14.25" customHeight="1"/>
    <row r="4" spans="1:2" ht="15">
      <c r="A4" s="7" t="s">
        <v>0</v>
      </c>
      <c r="B4" s="46" t="str">
        <f>'Т1.1.'!D4</f>
        <v>ООО КС "Новомариинское"</v>
      </c>
    </row>
    <row r="5" spans="1:2" ht="15">
      <c r="A5" s="7" t="s">
        <v>28</v>
      </c>
      <c r="B5" s="46">
        <f>'Т1.1.'!D5</f>
        <v>7012005817</v>
      </c>
    </row>
    <row r="6" spans="1:2" ht="15">
      <c r="A6" s="7" t="s">
        <v>29</v>
      </c>
      <c r="B6" s="46">
        <f>'Т1.1.'!D6</f>
        <v>701201001</v>
      </c>
    </row>
    <row r="7" spans="1:2" ht="15">
      <c r="A7" s="7" t="s">
        <v>67</v>
      </c>
      <c r="B7" s="46" t="str">
        <f>'Т1.1.'!D7</f>
        <v>636942, Первомайский район, с.Новомариинка, Новомариинская, 22</v>
      </c>
    </row>
    <row r="8" spans="1:2" ht="15">
      <c r="A8" s="7" t="s">
        <v>72</v>
      </c>
      <c r="B8" s="46" t="str">
        <f>'Т1.1.'!D11</f>
        <v>2011 год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9" t="s">
        <v>81</v>
      </c>
      <c r="B12" s="47" t="s">
        <v>181</v>
      </c>
    </row>
    <row r="13" spans="1:2" ht="16.5" thickBot="1" thickTop="1">
      <c r="A13" s="29" t="s">
        <v>82</v>
      </c>
      <c r="B13" s="53">
        <f>'[1]Тепло КС Новомариинское'!$J$55/1000</f>
        <v>5101.614582739257</v>
      </c>
    </row>
    <row r="14" spans="1:2" ht="48.75" customHeight="1" thickTop="1">
      <c r="A14" s="23" t="s">
        <v>83</v>
      </c>
      <c r="B14" s="54">
        <f>'[1]Тепло КС Новомариинское'!$I$54/1000</f>
        <v>5270.660315805408</v>
      </c>
    </row>
    <row r="15" spans="1:2" ht="30">
      <c r="A15" s="24" t="s">
        <v>45</v>
      </c>
      <c r="B15" s="50" t="s">
        <v>183</v>
      </c>
    </row>
    <row r="16" spans="1:2" ht="15">
      <c r="A16" s="24" t="s">
        <v>155</v>
      </c>
      <c r="B16" s="55">
        <f>'[1]Тепло КС Новомариинское'!$J$14/1000</f>
        <v>1521.82276</v>
      </c>
    </row>
    <row r="17" spans="1:2" ht="45">
      <c r="A17" s="24" t="s">
        <v>47</v>
      </c>
      <c r="B17" s="55">
        <f>'[1]Тепло КС Новомариинское'!$J$15/1000</f>
        <v>390.02432</v>
      </c>
    </row>
    <row r="18" spans="1:2" ht="15">
      <c r="A18" s="25" t="s">
        <v>73</v>
      </c>
      <c r="B18" s="55">
        <f>4.42</f>
        <v>4.42</v>
      </c>
    </row>
    <row r="19" spans="1:2" ht="15">
      <c r="A19" s="25" t="s">
        <v>49</v>
      </c>
      <c r="B19" s="55">
        <f>B17/B18</f>
        <v>88.2407963800905</v>
      </c>
    </row>
    <row r="20" spans="1:2" ht="35.25" customHeight="1">
      <c r="A20" s="24" t="s">
        <v>50</v>
      </c>
      <c r="B20" s="50" t="s">
        <v>183</v>
      </c>
    </row>
    <row r="21" spans="1:2" ht="30">
      <c r="A21" s="24" t="s">
        <v>51</v>
      </c>
      <c r="B21" s="50" t="s">
        <v>183</v>
      </c>
    </row>
    <row r="22" spans="1:2" ht="45">
      <c r="A22" s="24" t="s">
        <v>52</v>
      </c>
      <c r="B22" s="55">
        <f>('[1]Тепло КС Новомариинское'!$J$16+'[1]Тепло КС Новомариинское'!$J$18+'[1]Тепло КС Новомариинское'!$J$19)/1000</f>
        <v>2263.63981096</v>
      </c>
    </row>
    <row r="23" spans="1:2" ht="45">
      <c r="A23" s="24" t="s">
        <v>53</v>
      </c>
      <c r="B23" s="55">
        <f>'[1]Тепло КС Новомариинское'!$J$21/1000</f>
        <v>3.37375</v>
      </c>
    </row>
    <row r="24" spans="1:2" ht="30">
      <c r="A24" s="24" t="s">
        <v>54</v>
      </c>
      <c r="B24" s="50" t="s">
        <v>183</v>
      </c>
    </row>
    <row r="25" spans="1:2" ht="30">
      <c r="A25" s="26" t="s">
        <v>55</v>
      </c>
      <c r="B25" s="50" t="s">
        <v>183</v>
      </c>
    </row>
    <row r="26" spans="1:2" ht="30">
      <c r="A26" s="24" t="s">
        <v>56</v>
      </c>
      <c r="B26" s="55">
        <f>'[1]Тепло КС Новомариинское'!$J$48/1000</f>
        <v>457.1102</v>
      </c>
    </row>
    <row r="27" spans="1:2" ht="30">
      <c r="A27" s="26" t="s">
        <v>57</v>
      </c>
      <c r="B27" s="50" t="s">
        <v>183</v>
      </c>
    </row>
    <row r="28" spans="1:2" ht="30">
      <c r="A28" s="24" t="s">
        <v>58</v>
      </c>
      <c r="B28" s="55">
        <f>'[1]Тепло КС Новомариинское'!$J$6/1000</f>
        <v>273.39119</v>
      </c>
    </row>
    <row r="29" spans="1:2" ht="63" thickBot="1">
      <c r="A29" s="27" t="s">
        <v>156</v>
      </c>
      <c r="B29" s="56">
        <f>'[1]Тепло КС Новомариинское'!$J$8/1000</f>
        <v>84.43894999999999</v>
      </c>
    </row>
    <row r="30" spans="1:2" ht="31.5" thickBot="1" thickTop="1">
      <c r="A30" s="28" t="s">
        <v>84</v>
      </c>
      <c r="B30" s="52"/>
    </row>
    <row r="31" spans="1:2" ht="15.75" thickTop="1">
      <c r="A31" s="23" t="s">
        <v>85</v>
      </c>
      <c r="B31" s="54">
        <f>'[1]Тепло КС Новомариинское'!$J$56/1000</f>
        <v>51.01109522390505</v>
      </c>
    </row>
    <row r="32" spans="1:2" ht="91.5" customHeight="1" thickBot="1">
      <c r="A32" s="27" t="s">
        <v>7</v>
      </c>
      <c r="B32" s="51" t="s">
        <v>183</v>
      </c>
    </row>
    <row r="33" spans="1:2" ht="30.75" thickTop="1">
      <c r="A33" s="23" t="s">
        <v>86</v>
      </c>
      <c r="B33" s="49" t="s">
        <v>183</v>
      </c>
    </row>
    <row r="34" spans="1:2" ht="30.75" thickBot="1">
      <c r="A34" s="27" t="s">
        <v>9</v>
      </c>
      <c r="B34" s="51" t="s">
        <v>183</v>
      </c>
    </row>
    <row r="35" spans="1:2" ht="46.5" thickBot="1" thickTop="1">
      <c r="A35" s="29" t="s">
        <v>103</v>
      </c>
      <c r="B35" s="47" t="s">
        <v>183</v>
      </c>
    </row>
    <row r="36" spans="1:2" ht="16.5" thickBot="1" thickTop="1">
      <c r="A36" s="29" t="s">
        <v>87</v>
      </c>
      <c r="B36" s="47"/>
    </row>
    <row r="37" spans="1:2" ht="16.5" thickBot="1" thickTop="1">
      <c r="A37" s="29" t="s">
        <v>88</v>
      </c>
      <c r="B37" s="47"/>
    </row>
    <row r="38" spans="1:2" ht="31.5" thickBot="1" thickTop="1">
      <c r="A38" s="29" t="s">
        <v>89</v>
      </c>
      <c r="B38" s="140">
        <f>'[2]НП Новомариинское'!$D$5/1000</f>
        <v>2.39</v>
      </c>
    </row>
    <row r="39" spans="1:2" ht="16.5" thickBot="1" thickTop="1">
      <c r="A39" s="29" t="s">
        <v>90</v>
      </c>
      <c r="B39" s="47" t="s">
        <v>183</v>
      </c>
    </row>
    <row r="40" spans="1:2" ht="30.75" thickTop="1">
      <c r="A40" s="23" t="s">
        <v>91</v>
      </c>
      <c r="B40" s="122">
        <f>'[2]Тепло КС Новомариинское'!$M$43/1000</f>
        <v>2.1955</v>
      </c>
    </row>
    <row r="41" spans="1:2" ht="15">
      <c r="A41" s="24" t="s">
        <v>8</v>
      </c>
      <c r="B41" s="123">
        <f>152.246/1000</f>
        <v>0.15224600000000002</v>
      </c>
    </row>
    <row r="42" spans="1:2" ht="15.75" thickBot="1">
      <c r="A42" s="27" t="s">
        <v>75</v>
      </c>
      <c r="B42" s="124">
        <f>B40-B41</f>
        <v>2.043254</v>
      </c>
    </row>
    <row r="43" spans="1:2" ht="32.25" customHeight="1" thickBot="1" thickTop="1">
      <c r="A43" s="29" t="s">
        <v>92</v>
      </c>
      <c r="B43" s="47">
        <v>15.4</v>
      </c>
    </row>
    <row r="44" spans="1:2" ht="31.5" thickBot="1" thickTop="1">
      <c r="A44" s="29" t="s">
        <v>93</v>
      </c>
      <c r="B44" s="47">
        <v>0.97</v>
      </c>
    </row>
    <row r="45" spans="1:2" ht="31.5" thickBot="1" thickTop="1">
      <c r="A45" s="29" t="s">
        <v>94</v>
      </c>
      <c r="B45" s="47" t="s">
        <v>183</v>
      </c>
    </row>
    <row r="46" spans="1:2" ht="16.5" thickBot="1" thickTop="1">
      <c r="A46" s="29" t="s">
        <v>95</v>
      </c>
      <c r="B46" s="47" t="s">
        <v>183</v>
      </c>
    </row>
    <row r="47" spans="1:2" ht="16.5" thickBot="1" thickTop="1">
      <c r="A47" s="29" t="s">
        <v>96</v>
      </c>
      <c r="B47" s="47" t="s">
        <v>183</v>
      </c>
    </row>
    <row r="48" spans="1:2" ht="16.5" thickBot="1" thickTop="1">
      <c r="A48" s="29" t="s">
        <v>97</v>
      </c>
      <c r="B48" s="47" t="s">
        <v>183</v>
      </c>
    </row>
    <row r="49" spans="1:2" ht="31.5" thickBot="1" thickTop="1">
      <c r="A49" s="29" t="s">
        <v>98</v>
      </c>
      <c r="B49" s="47">
        <f>'[2]Тепло КС Новомариинское'!$M$62</f>
        <v>22</v>
      </c>
    </row>
    <row r="50" spans="1:2" ht="46.5" thickBot="1" thickTop="1">
      <c r="A50" s="29" t="s">
        <v>99</v>
      </c>
      <c r="B50" s="53">
        <f>'[2]НП Новомариинское'!$D$16</f>
        <v>222.68</v>
      </c>
    </row>
    <row r="51" spans="1:2" ht="46.5" thickBot="1" thickTop="1">
      <c r="A51" s="29" t="s">
        <v>100</v>
      </c>
      <c r="B51" s="53">
        <f>'[2]НП Новомариинское'!$D$19</f>
        <v>36.89</v>
      </c>
    </row>
    <row r="52" spans="1:2" ht="46.5" thickBot="1" thickTop="1">
      <c r="A52" s="29" t="s">
        <v>101</v>
      </c>
      <c r="B52" s="47" t="s">
        <v>183</v>
      </c>
    </row>
    <row r="53" ht="15.75" thickTop="1"/>
    <row r="54" spans="1:2" ht="30" customHeight="1">
      <c r="A54" s="209" t="s">
        <v>102</v>
      </c>
      <c r="B54" s="209"/>
    </row>
    <row r="55" spans="1:2" ht="33" customHeight="1">
      <c r="A55" s="210" t="s">
        <v>111</v>
      </c>
      <c r="B55" s="210"/>
    </row>
    <row r="56" spans="1:2" ht="105.75" customHeight="1">
      <c r="A56" s="209" t="s">
        <v>157</v>
      </c>
      <c r="B56" s="209"/>
    </row>
    <row r="57" spans="1:2" ht="33.75" customHeight="1">
      <c r="A57" s="209" t="s">
        <v>104</v>
      </c>
      <c r="B57" s="20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90"/>
  <sheetViews>
    <sheetView zoomScalePageLayoutView="0" workbookViewId="0" topLeftCell="A1">
      <selection activeCell="I55" sqref="I55"/>
    </sheetView>
  </sheetViews>
  <sheetFormatPr defaultColWidth="9.140625" defaultRowHeight="15"/>
  <cols>
    <col min="1" max="1" width="55.8515625" style="33" customWidth="1"/>
    <col min="2" max="2" width="25.8515625" style="59" customWidth="1"/>
    <col min="3" max="3" width="25.8515625" style="33" customWidth="1"/>
    <col min="4" max="16384" width="9.140625" style="33" customWidth="1"/>
  </cols>
  <sheetData>
    <row r="1" spans="1:2" ht="15">
      <c r="A1" s="198" t="s">
        <v>172</v>
      </c>
      <c r="B1" s="212"/>
    </row>
    <row r="2" spans="1:2" ht="15">
      <c r="A2" s="7" t="s">
        <v>0</v>
      </c>
      <c r="B2" s="58" t="str">
        <f>'Т1.1.'!D4</f>
        <v>ООО КС "Новомариинское"</v>
      </c>
    </row>
    <row r="3" spans="1:2" ht="15">
      <c r="A3" s="7" t="s">
        <v>28</v>
      </c>
      <c r="B3" s="58">
        <f>'Т1.1.'!D5</f>
        <v>7012005817</v>
      </c>
    </row>
    <row r="4" spans="1:2" ht="15">
      <c r="A4" s="7" t="s">
        <v>29</v>
      </c>
      <c r="B4" s="58">
        <f>'Т1.1.'!D6</f>
        <v>701201001</v>
      </c>
    </row>
    <row r="5" spans="1:2" ht="42.75" customHeight="1">
      <c r="A5" s="7" t="s">
        <v>67</v>
      </c>
      <c r="B5" s="57" t="str">
        <f>'Т1.1.'!D7</f>
        <v>636942, Первомайский район, с.Новомариинка, Новомариинская, 22</v>
      </c>
    </row>
    <row r="6" spans="1:2" ht="15">
      <c r="A6" s="7" t="s">
        <v>72</v>
      </c>
      <c r="B6" s="46" t="s">
        <v>248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30" customFormat="1" ht="15.75" thickTop="1">
      <c r="A9" s="34" t="s">
        <v>158</v>
      </c>
      <c r="B9" s="60" t="s">
        <v>183</v>
      </c>
    </row>
    <row r="10" spans="1:2" s="30" customFormat="1" ht="15">
      <c r="A10" s="35" t="s">
        <v>112</v>
      </c>
      <c r="B10" s="60" t="s">
        <v>183</v>
      </c>
    </row>
    <row r="11" spans="1:2" s="30" customFormat="1" ht="15">
      <c r="A11" s="31" t="s">
        <v>135</v>
      </c>
      <c r="B11" s="61">
        <f>'[1]Новомариинка топливо'!$C$7/1000</f>
        <v>1521.82276</v>
      </c>
    </row>
    <row r="12" spans="1:2" s="30" customFormat="1" ht="15">
      <c r="A12" s="31" t="s">
        <v>134</v>
      </c>
      <c r="B12" s="61">
        <f>'[1]Новомариинка топливо'!$C$20</f>
        <v>2064.64</v>
      </c>
    </row>
    <row r="13" spans="1:2" s="30" customFormat="1" ht="15">
      <c r="A13" s="31" t="s">
        <v>114</v>
      </c>
      <c r="B13" s="61">
        <f>'[1]Новомариинка топливо'!$C$6</f>
        <v>737.09</v>
      </c>
    </row>
    <row r="14" spans="1:2" s="30" customFormat="1" ht="15">
      <c r="A14" s="31" t="s">
        <v>46</v>
      </c>
      <c r="B14" s="60" t="s">
        <v>182</v>
      </c>
    </row>
    <row r="15" spans="1:2" s="30" customFormat="1" ht="15">
      <c r="A15" s="35" t="s">
        <v>115</v>
      </c>
      <c r="B15" s="60" t="s">
        <v>183</v>
      </c>
    </row>
    <row r="16" spans="1:2" s="30" customFormat="1" ht="15">
      <c r="A16" s="31" t="s">
        <v>137</v>
      </c>
      <c r="B16" s="60" t="s">
        <v>183</v>
      </c>
    </row>
    <row r="17" spans="1:2" s="30" customFormat="1" ht="30">
      <c r="A17" s="31" t="s">
        <v>116</v>
      </c>
      <c r="B17" s="60" t="s">
        <v>183</v>
      </c>
    </row>
    <row r="18" spans="1:2" s="30" customFormat="1" ht="15">
      <c r="A18" s="31" t="s">
        <v>117</v>
      </c>
      <c r="B18" s="60" t="s">
        <v>183</v>
      </c>
    </row>
    <row r="19" spans="1:2" s="30" customFormat="1" ht="15">
      <c r="A19" s="31" t="s">
        <v>46</v>
      </c>
      <c r="B19" s="60" t="s">
        <v>183</v>
      </c>
    </row>
    <row r="20" spans="1:2" s="30" customFormat="1" ht="15">
      <c r="A20" s="36" t="s">
        <v>118</v>
      </c>
      <c r="B20" s="60" t="s">
        <v>183</v>
      </c>
    </row>
    <row r="21" spans="1:2" s="30" customFormat="1" ht="30">
      <c r="A21" s="31" t="s">
        <v>136</v>
      </c>
      <c r="B21" s="60" t="s">
        <v>183</v>
      </c>
    </row>
    <row r="22" spans="1:2" s="30" customFormat="1" ht="15">
      <c r="A22" s="31" t="s">
        <v>138</v>
      </c>
      <c r="B22" s="60" t="s">
        <v>183</v>
      </c>
    </row>
    <row r="23" spans="1:2" s="30" customFormat="1" ht="15">
      <c r="A23" s="31" t="s">
        <v>117</v>
      </c>
      <c r="B23" s="60" t="s">
        <v>183</v>
      </c>
    </row>
    <row r="24" spans="1:2" s="30" customFormat="1" ht="15">
      <c r="A24" s="31" t="s">
        <v>46</v>
      </c>
      <c r="B24" s="60" t="s">
        <v>183</v>
      </c>
    </row>
    <row r="25" spans="1:2" s="30" customFormat="1" ht="15">
      <c r="A25" s="36" t="s">
        <v>120</v>
      </c>
      <c r="B25" s="60" t="s">
        <v>183</v>
      </c>
    </row>
    <row r="26" spans="1:2" s="30" customFormat="1" ht="30">
      <c r="A26" s="31" t="s">
        <v>139</v>
      </c>
      <c r="B26" s="60" t="s">
        <v>183</v>
      </c>
    </row>
    <row r="27" spans="1:2" s="30" customFormat="1" ht="15">
      <c r="A27" s="31" t="s">
        <v>119</v>
      </c>
      <c r="B27" s="60" t="s">
        <v>183</v>
      </c>
    </row>
    <row r="28" spans="1:2" s="30" customFormat="1" ht="15">
      <c r="A28" s="31" t="s">
        <v>117</v>
      </c>
      <c r="B28" s="60" t="s">
        <v>183</v>
      </c>
    </row>
    <row r="29" spans="1:2" s="30" customFormat="1" ht="15">
      <c r="A29" s="31" t="s">
        <v>46</v>
      </c>
      <c r="B29" s="60" t="s">
        <v>183</v>
      </c>
    </row>
    <row r="30" spans="1:2" s="30" customFormat="1" ht="15">
      <c r="A30" s="35" t="s">
        <v>121</v>
      </c>
      <c r="B30" s="60" t="s">
        <v>183</v>
      </c>
    </row>
    <row r="31" spans="1:2" s="30" customFormat="1" ht="15">
      <c r="A31" s="31" t="s">
        <v>140</v>
      </c>
      <c r="B31" s="60" t="s">
        <v>183</v>
      </c>
    </row>
    <row r="32" spans="1:2" s="30" customFormat="1" ht="15">
      <c r="A32" s="31" t="s">
        <v>119</v>
      </c>
      <c r="B32" s="60" t="s">
        <v>183</v>
      </c>
    </row>
    <row r="33" spans="1:2" s="30" customFormat="1" ht="15">
      <c r="A33" s="31" t="s">
        <v>122</v>
      </c>
      <c r="B33" s="60" t="s">
        <v>183</v>
      </c>
    </row>
    <row r="34" spans="1:2" s="30" customFormat="1" ht="15">
      <c r="A34" s="31" t="s">
        <v>46</v>
      </c>
      <c r="B34" s="60" t="s">
        <v>183</v>
      </c>
    </row>
    <row r="35" spans="1:2" s="30" customFormat="1" ht="15">
      <c r="A35" s="35" t="s">
        <v>123</v>
      </c>
      <c r="B35" s="60" t="s">
        <v>183</v>
      </c>
    </row>
    <row r="36" spans="1:2" s="30" customFormat="1" ht="15">
      <c r="A36" s="31" t="s">
        <v>141</v>
      </c>
      <c r="B36" s="60" t="s">
        <v>183</v>
      </c>
    </row>
    <row r="37" spans="1:2" s="30" customFormat="1" ht="15">
      <c r="A37" s="31" t="s">
        <v>113</v>
      </c>
      <c r="B37" s="60" t="s">
        <v>183</v>
      </c>
    </row>
    <row r="38" spans="1:2" s="30" customFormat="1" ht="15">
      <c r="A38" s="31" t="s">
        <v>142</v>
      </c>
      <c r="B38" s="60" t="s">
        <v>183</v>
      </c>
    </row>
    <row r="39" spans="1:2" s="30" customFormat="1" ht="15">
      <c r="A39" s="31" t="s">
        <v>46</v>
      </c>
      <c r="B39" s="60" t="s">
        <v>183</v>
      </c>
    </row>
    <row r="40" spans="1:2" s="30" customFormat="1" ht="15">
      <c r="A40" s="35" t="s">
        <v>124</v>
      </c>
      <c r="B40" s="60" t="s">
        <v>183</v>
      </c>
    </row>
    <row r="41" spans="1:2" s="30" customFormat="1" ht="15">
      <c r="A41" s="31" t="s">
        <v>143</v>
      </c>
      <c r="B41" s="60" t="s">
        <v>183</v>
      </c>
    </row>
    <row r="42" spans="1:2" s="30" customFormat="1" ht="15">
      <c r="A42" s="31" t="s">
        <v>113</v>
      </c>
      <c r="B42" s="60" t="s">
        <v>183</v>
      </c>
    </row>
    <row r="43" spans="1:2" s="30" customFormat="1" ht="15">
      <c r="A43" s="31" t="s">
        <v>142</v>
      </c>
      <c r="B43" s="60" t="s">
        <v>183</v>
      </c>
    </row>
    <row r="44" spans="1:2" s="30" customFormat="1" ht="15">
      <c r="A44" s="31" t="s">
        <v>46</v>
      </c>
      <c r="B44" s="60" t="s">
        <v>183</v>
      </c>
    </row>
    <row r="45" spans="1:2" s="30" customFormat="1" ht="15">
      <c r="A45" s="35" t="s">
        <v>125</v>
      </c>
      <c r="B45" s="60" t="s">
        <v>183</v>
      </c>
    </row>
    <row r="46" spans="1:2" s="30" customFormat="1" ht="15">
      <c r="A46" s="31" t="s">
        <v>145</v>
      </c>
      <c r="B46" s="60" t="s">
        <v>183</v>
      </c>
    </row>
    <row r="47" spans="1:2" s="30" customFormat="1" ht="15">
      <c r="A47" s="31" t="s">
        <v>113</v>
      </c>
      <c r="B47" s="60" t="s">
        <v>183</v>
      </c>
    </row>
    <row r="48" spans="1:2" s="30" customFormat="1" ht="15">
      <c r="A48" s="31" t="s">
        <v>142</v>
      </c>
      <c r="B48" s="60" t="s">
        <v>183</v>
      </c>
    </row>
    <row r="49" spans="1:2" s="30" customFormat="1" ht="15">
      <c r="A49" s="31" t="s">
        <v>46</v>
      </c>
      <c r="B49" s="60" t="s">
        <v>183</v>
      </c>
    </row>
    <row r="50" spans="1:2" s="30" customFormat="1" ht="15">
      <c r="A50" s="35" t="s">
        <v>126</v>
      </c>
      <c r="B50" s="60" t="s">
        <v>183</v>
      </c>
    </row>
    <row r="51" spans="1:2" s="30" customFormat="1" ht="15">
      <c r="A51" s="31" t="s">
        <v>146</v>
      </c>
      <c r="B51" s="61" t="s">
        <v>183</v>
      </c>
    </row>
    <row r="52" spans="1:2" s="30" customFormat="1" ht="15">
      <c r="A52" s="31" t="s">
        <v>113</v>
      </c>
      <c r="B52" s="61" t="s">
        <v>183</v>
      </c>
    </row>
    <row r="53" spans="1:2" s="30" customFormat="1" ht="15">
      <c r="A53" s="31" t="s">
        <v>142</v>
      </c>
      <c r="B53" s="61" t="s">
        <v>183</v>
      </c>
    </row>
    <row r="54" spans="1:2" s="30" customFormat="1" ht="15">
      <c r="A54" s="31" t="s">
        <v>46</v>
      </c>
      <c r="B54" s="60" t="s">
        <v>183</v>
      </c>
    </row>
    <row r="55" spans="1:2" s="30" customFormat="1" ht="15">
      <c r="A55" s="35" t="s">
        <v>127</v>
      </c>
      <c r="B55" s="60" t="s">
        <v>183</v>
      </c>
    </row>
    <row r="56" spans="1:2" s="30" customFormat="1" ht="15">
      <c r="A56" s="31" t="s">
        <v>147</v>
      </c>
      <c r="B56" s="60" t="s">
        <v>183</v>
      </c>
    </row>
    <row r="57" spans="1:2" s="30" customFormat="1" ht="15">
      <c r="A57" s="31" t="s">
        <v>113</v>
      </c>
      <c r="B57" s="60" t="s">
        <v>183</v>
      </c>
    </row>
    <row r="58" spans="1:2" s="30" customFormat="1" ht="15">
      <c r="A58" s="31" t="s">
        <v>142</v>
      </c>
      <c r="B58" s="60" t="s">
        <v>183</v>
      </c>
    </row>
    <row r="59" spans="1:2" s="30" customFormat="1" ht="15">
      <c r="A59" s="31" t="s">
        <v>46</v>
      </c>
      <c r="B59" s="60" t="s">
        <v>183</v>
      </c>
    </row>
    <row r="60" spans="1:2" s="30" customFormat="1" ht="15">
      <c r="A60" s="35" t="s">
        <v>128</v>
      </c>
      <c r="B60" s="60" t="s">
        <v>183</v>
      </c>
    </row>
    <row r="61" spans="1:2" s="30" customFormat="1" ht="15">
      <c r="A61" s="31" t="s">
        <v>148</v>
      </c>
      <c r="B61" s="60" t="s">
        <v>183</v>
      </c>
    </row>
    <row r="62" spans="1:2" s="30" customFormat="1" ht="15">
      <c r="A62" s="31" t="s">
        <v>113</v>
      </c>
      <c r="B62" s="60" t="s">
        <v>183</v>
      </c>
    </row>
    <row r="63" spans="1:2" s="30" customFormat="1" ht="15">
      <c r="A63" s="31" t="s">
        <v>142</v>
      </c>
      <c r="B63" s="60" t="s">
        <v>183</v>
      </c>
    </row>
    <row r="64" spans="1:2" s="30" customFormat="1" ht="15">
      <c r="A64" s="31" t="s">
        <v>46</v>
      </c>
      <c r="B64" s="60" t="s">
        <v>183</v>
      </c>
    </row>
    <row r="65" spans="1:2" s="30" customFormat="1" ht="15">
      <c r="A65" s="35" t="s">
        <v>129</v>
      </c>
      <c r="B65" s="60" t="s">
        <v>183</v>
      </c>
    </row>
    <row r="66" spans="1:2" s="30" customFormat="1" ht="15">
      <c r="A66" s="31" t="s">
        <v>149</v>
      </c>
      <c r="B66" s="60" t="s">
        <v>183</v>
      </c>
    </row>
    <row r="67" spans="1:2" s="30" customFormat="1" ht="15">
      <c r="A67" s="31" t="s">
        <v>113</v>
      </c>
      <c r="B67" s="60" t="s">
        <v>183</v>
      </c>
    </row>
    <row r="68" spans="1:2" s="30" customFormat="1" ht="15">
      <c r="A68" s="31" t="s">
        <v>142</v>
      </c>
      <c r="B68" s="60" t="s">
        <v>183</v>
      </c>
    </row>
    <row r="69" spans="1:2" s="30" customFormat="1" ht="15">
      <c r="A69" s="31" t="s">
        <v>46</v>
      </c>
      <c r="B69" s="60" t="s">
        <v>183</v>
      </c>
    </row>
    <row r="70" spans="1:2" s="30" customFormat="1" ht="15">
      <c r="A70" s="35" t="s">
        <v>130</v>
      </c>
      <c r="B70" s="60" t="s">
        <v>183</v>
      </c>
    </row>
    <row r="71" spans="1:2" s="30" customFormat="1" ht="15">
      <c r="A71" s="31" t="s">
        <v>150</v>
      </c>
      <c r="B71" s="60" t="s">
        <v>183</v>
      </c>
    </row>
    <row r="72" spans="1:2" s="30" customFormat="1" ht="15">
      <c r="A72" s="31" t="s">
        <v>113</v>
      </c>
      <c r="B72" s="60" t="s">
        <v>183</v>
      </c>
    </row>
    <row r="73" spans="1:2" s="30" customFormat="1" ht="15">
      <c r="A73" s="31" t="s">
        <v>142</v>
      </c>
      <c r="B73" s="60" t="s">
        <v>183</v>
      </c>
    </row>
    <row r="74" spans="1:2" s="30" customFormat="1" ht="15">
      <c r="A74" s="31" t="s">
        <v>46</v>
      </c>
      <c r="B74" s="60" t="s">
        <v>183</v>
      </c>
    </row>
    <row r="75" spans="1:2" s="30" customFormat="1" ht="15">
      <c r="A75" s="35" t="s">
        <v>131</v>
      </c>
      <c r="B75" s="60" t="s">
        <v>183</v>
      </c>
    </row>
    <row r="76" spans="1:2" s="30" customFormat="1" ht="15">
      <c r="A76" s="31" t="s">
        <v>151</v>
      </c>
      <c r="B76" s="60" t="s">
        <v>183</v>
      </c>
    </row>
    <row r="77" spans="1:2" s="30" customFormat="1" ht="15">
      <c r="A77" s="31" t="s">
        <v>113</v>
      </c>
      <c r="B77" s="60" t="s">
        <v>183</v>
      </c>
    </row>
    <row r="78" spans="1:2" s="30" customFormat="1" ht="15">
      <c r="A78" s="31" t="s">
        <v>142</v>
      </c>
      <c r="B78" s="60" t="s">
        <v>183</v>
      </c>
    </row>
    <row r="79" spans="1:2" s="30" customFormat="1" ht="15">
      <c r="A79" s="31" t="s">
        <v>46</v>
      </c>
      <c r="B79" s="60" t="s">
        <v>183</v>
      </c>
    </row>
    <row r="80" spans="1:2" ht="15">
      <c r="A80" s="35" t="s">
        <v>132</v>
      </c>
      <c r="B80" s="50" t="s">
        <v>183</v>
      </c>
    </row>
    <row r="81" spans="1:2" ht="15">
      <c r="A81" s="31" t="s">
        <v>144</v>
      </c>
      <c r="B81" s="50" t="s">
        <v>183</v>
      </c>
    </row>
    <row r="82" spans="1:2" ht="15">
      <c r="A82" s="31" t="s">
        <v>46</v>
      </c>
      <c r="B82" s="50" t="s">
        <v>183</v>
      </c>
    </row>
    <row r="83" spans="1:2" ht="15">
      <c r="A83" s="31" t="s">
        <v>159</v>
      </c>
      <c r="B83" s="50" t="s">
        <v>183</v>
      </c>
    </row>
    <row r="84" spans="1:2" ht="15">
      <c r="A84" s="31" t="s">
        <v>133</v>
      </c>
      <c r="B84" s="50" t="s">
        <v>183</v>
      </c>
    </row>
    <row r="85" spans="1:2" ht="15">
      <c r="A85" s="35" t="s">
        <v>152</v>
      </c>
      <c r="B85" s="50" t="s">
        <v>183</v>
      </c>
    </row>
    <row r="86" spans="1:2" s="30" customFormat="1" ht="15">
      <c r="A86" s="31" t="s">
        <v>154</v>
      </c>
      <c r="B86" s="60" t="s">
        <v>183</v>
      </c>
    </row>
    <row r="87" spans="1:2" s="30" customFormat="1" ht="15">
      <c r="A87" s="31" t="s">
        <v>113</v>
      </c>
      <c r="B87" s="60" t="s">
        <v>183</v>
      </c>
    </row>
    <row r="88" spans="1:2" s="30" customFormat="1" ht="15">
      <c r="A88" s="31" t="s">
        <v>142</v>
      </c>
      <c r="B88" s="60" t="s">
        <v>183</v>
      </c>
    </row>
    <row r="89" spans="1:2" s="30" customFormat="1" ht="15.75" thickBot="1">
      <c r="A89" s="31" t="s">
        <v>46</v>
      </c>
      <c r="B89" s="62" t="s">
        <v>183</v>
      </c>
    </row>
    <row r="90" ht="15">
      <c r="A90" s="32" t="s">
        <v>153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C10" sqref="C10:C13"/>
    </sheetView>
  </sheetViews>
  <sheetFormatPr defaultColWidth="9.140625" defaultRowHeight="15"/>
  <cols>
    <col min="1" max="1" width="59.140625" style="0" customWidth="1"/>
    <col min="2" max="2" width="64.8515625" style="21" customWidth="1"/>
  </cols>
  <sheetData>
    <row r="2" spans="1:2" ht="15">
      <c r="A2" s="198" t="s">
        <v>173</v>
      </c>
      <c r="B2" s="211"/>
    </row>
    <row r="3" spans="1:2" ht="57.75" customHeight="1">
      <c r="A3" s="211"/>
      <c r="B3" s="211"/>
    </row>
    <row r="4" spans="1:2" ht="15">
      <c r="A4" s="7" t="s">
        <v>0</v>
      </c>
      <c r="B4" s="46" t="str">
        <f>'Т1.1.'!D4</f>
        <v>ООО КС "Новомариинское"</v>
      </c>
    </row>
    <row r="5" spans="1:2" ht="15">
      <c r="A5" s="7" t="s">
        <v>28</v>
      </c>
      <c r="B5" s="46">
        <f>'Т1.1.'!D5</f>
        <v>7012005817</v>
      </c>
    </row>
    <row r="6" spans="1:2" ht="15">
      <c r="A6" s="7" t="s">
        <v>29</v>
      </c>
      <c r="B6" s="46">
        <f>'Т1.1.'!D6</f>
        <v>701201001</v>
      </c>
    </row>
    <row r="7" spans="1:2" ht="15">
      <c r="A7" s="7" t="s">
        <v>67</v>
      </c>
      <c r="B7" s="46" t="str">
        <f>'Т1.1.'!D7</f>
        <v>636942, Первомайский район, с.Новомариинка, Новомариинская, 22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7">
        <v>0</v>
      </c>
      <c r="C10" s="67"/>
    </row>
    <row r="11" spans="1:3" ht="46.5" thickBot="1" thickTop="1">
      <c r="A11" s="10" t="s">
        <v>12</v>
      </c>
      <c r="B11" s="47">
        <v>0</v>
      </c>
      <c r="C11" s="67"/>
    </row>
    <row r="12" spans="1:3" ht="31.5" thickBot="1" thickTop="1">
      <c r="A12" s="10" t="s">
        <v>13</v>
      </c>
      <c r="B12" s="47">
        <v>0</v>
      </c>
      <c r="C12" s="67"/>
    </row>
    <row r="13" spans="1:3" ht="51.75" customHeight="1" thickBot="1" thickTop="1">
      <c r="A13" s="5" t="s">
        <v>14</v>
      </c>
      <c r="B13" s="47">
        <v>0</v>
      </c>
      <c r="C13" s="67"/>
    </row>
    <row r="14" ht="15.75" thickTop="1"/>
    <row r="16" spans="1:2" ht="37.5" customHeight="1">
      <c r="A16" s="209" t="s">
        <v>105</v>
      </c>
      <c r="B16" s="20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7">
      <selection activeCell="E18" sqref="E18"/>
    </sheetView>
  </sheetViews>
  <sheetFormatPr defaultColWidth="9.140625" defaultRowHeight="15"/>
  <cols>
    <col min="1" max="1" width="49.28125" style="0" customWidth="1"/>
    <col min="2" max="2" width="32.57421875" style="21" customWidth="1"/>
    <col min="3" max="3" width="25.421875" style="21" customWidth="1"/>
    <col min="4" max="14" width="9.140625" style="21" customWidth="1"/>
  </cols>
  <sheetData>
    <row r="1" ht="18" thickBot="1">
      <c r="A1" s="77" t="s">
        <v>194</v>
      </c>
    </row>
    <row r="2" spans="1:3" ht="15">
      <c r="A2" s="245" t="s">
        <v>0</v>
      </c>
      <c r="B2" s="247" t="str">
        <f>'Т1.1.'!D31</f>
        <v>ООО КС "Новомариинское"</v>
      </c>
      <c r="C2" s="248"/>
    </row>
    <row r="3" spans="1:3" ht="15.75" thickBot="1">
      <c r="A3" s="246"/>
      <c r="B3" s="249"/>
      <c r="C3" s="250"/>
    </row>
    <row r="4" spans="1:3" ht="15.75" thickBot="1">
      <c r="A4" s="78" t="s">
        <v>28</v>
      </c>
      <c r="B4" s="242">
        <f>'Т1.1.'!D32</f>
        <v>7012005817</v>
      </c>
      <c r="C4" s="242"/>
    </row>
    <row r="5" spans="1:3" ht="15.75" thickBot="1">
      <c r="A5" s="78" t="s">
        <v>29</v>
      </c>
      <c r="B5" s="242">
        <f>'Т1.1.'!D33</f>
        <v>701201001</v>
      </c>
      <c r="C5" s="242"/>
    </row>
    <row r="6" spans="1:3" ht="15.75" thickBot="1">
      <c r="A6" s="78" t="s">
        <v>67</v>
      </c>
      <c r="B6" s="242" t="str">
        <f>'Т1.1.'!D34</f>
        <v>636942, Первомайский район, с.Новомариинка, Новомариинская, 22</v>
      </c>
      <c r="C6" s="242"/>
    </row>
    <row r="7" spans="1:3" ht="14.25" customHeight="1" thickBot="1">
      <c r="A7" s="79" t="s">
        <v>195</v>
      </c>
      <c r="B7" s="242" t="s">
        <v>183</v>
      </c>
      <c r="C7" s="242"/>
    </row>
    <row r="8" spans="1:3" ht="36.75" customHeight="1" hidden="1">
      <c r="A8" s="243"/>
      <c r="B8" s="244"/>
      <c r="C8" s="244"/>
    </row>
    <row r="9" ht="1.5" customHeight="1">
      <c r="B9" s="21" t="s">
        <v>183</v>
      </c>
    </row>
    <row r="10" spans="1:3" ht="42.75" customHeight="1">
      <c r="A10" s="80" t="s">
        <v>196</v>
      </c>
      <c r="B10" s="232" t="s">
        <v>183</v>
      </c>
      <c r="C10" s="233"/>
    </row>
    <row r="11" spans="1:3" ht="48" customHeight="1">
      <c r="A11" s="80" t="s">
        <v>197</v>
      </c>
      <c r="B11" s="232" t="s">
        <v>183</v>
      </c>
      <c r="C11" s="233"/>
    </row>
    <row r="12" spans="1:3" ht="47.25" customHeight="1">
      <c r="A12" s="82" t="s">
        <v>198</v>
      </c>
      <c r="B12" s="232" t="s">
        <v>183</v>
      </c>
      <c r="C12" s="233"/>
    </row>
    <row r="13" spans="1:3" ht="24.75" customHeight="1">
      <c r="A13" s="234" t="s">
        <v>199</v>
      </c>
      <c r="B13" s="234"/>
      <c r="C13" s="234"/>
    </row>
    <row r="14" ht="15" hidden="1"/>
    <row r="15" spans="1:3" ht="45.75" thickBot="1">
      <c r="A15" s="83" t="s">
        <v>200</v>
      </c>
      <c r="B15" s="84" t="s">
        <v>201</v>
      </c>
      <c r="C15" s="84" t="s">
        <v>202</v>
      </c>
    </row>
    <row r="16" spans="1:3" ht="15.75" thickBot="1">
      <c r="A16" s="85" t="s">
        <v>203</v>
      </c>
      <c r="B16" s="114" t="s">
        <v>183</v>
      </c>
      <c r="C16" s="115" t="s">
        <v>183</v>
      </c>
    </row>
    <row r="17" spans="1:3" ht="15">
      <c r="A17" s="86" t="s">
        <v>204</v>
      </c>
      <c r="B17" s="116" t="s">
        <v>183</v>
      </c>
      <c r="C17" s="116" t="s">
        <v>183</v>
      </c>
    </row>
    <row r="18" spans="1:3" ht="15">
      <c r="A18" s="87" t="s">
        <v>205</v>
      </c>
      <c r="B18" s="48" t="s">
        <v>183</v>
      </c>
      <c r="C18" s="48" t="s">
        <v>183</v>
      </c>
    </row>
    <row r="19" spans="1:3" ht="15">
      <c r="A19" s="87" t="s">
        <v>206</v>
      </c>
      <c r="B19" s="48" t="s">
        <v>183</v>
      </c>
      <c r="C19" s="48" t="s">
        <v>183</v>
      </c>
    </row>
    <row r="20" spans="1:4" ht="18">
      <c r="A20" s="227" t="s">
        <v>244</v>
      </c>
      <c r="B20" s="227"/>
      <c r="C20" s="227"/>
      <c r="D20" s="227"/>
    </row>
    <row r="21" spans="1:2" ht="3" customHeight="1" thickBot="1">
      <c r="A21" s="88"/>
      <c r="B21" s="117"/>
    </row>
    <row r="22" spans="1:4" ht="46.5" customHeight="1" hidden="1" thickBot="1">
      <c r="A22" s="89"/>
      <c r="B22" s="228"/>
      <c r="C22" s="228"/>
      <c r="D22" s="228"/>
    </row>
    <row r="23" spans="1:4" ht="35.25" customHeight="1" hidden="1" thickBot="1">
      <c r="A23" s="89"/>
      <c r="B23" s="228"/>
      <c r="C23" s="228"/>
      <c r="D23" s="228"/>
    </row>
    <row r="24" spans="1:4" ht="15.75" hidden="1" thickBot="1">
      <c r="A24" s="89"/>
      <c r="B24" s="228"/>
      <c r="C24" s="228"/>
      <c r="D24" s="228"/>
    </row>
    <row r="25" spans="1:4" ht="15.75" hidden="1" thickBot="1">
      <c r="A25" s="89"/>
      <c r="B25" s="228"/>
      <c r="C25" s="228"/>
      <c r="D25" s="228"/>
    </row>
    <row r="26" ht="15.75" hidden="1" thickBot="1">
      <c r="A26" s="90"/>
    </row>
    <row r="27" spans="1:4" ht="15.75" thickBot="1">
      <c r="A27" s="229" t="s">
        <v>245</v>
      </c>
      <c r="B27" s="230" t="s">
        <v>207</v>
      </c>
      <c r="C27" s="230" t="s">
        <v>208</v>
      </c>
      <c r="D27" s="240" t="s">
        <v>209</v>
      </c>
    </row>
    <row r="28" spans="1:4" ht="15.75" thickBot="1">
      <c r="A28" s="229"/>
      <c r="B28" s="231"/>
      <c r="C28" s="231"/>
      <c r="D28" s="241"/>
    </row>
    <row r="29" spans="1:4" ht="27.75" customHeight="1" thickBot="1">
      <c r="A29" s="237" t="s">
        <v>246</v>
      </c>
      <c r="B29" s="238"/>
      <c r="C29" s="238"/>
      <c r="D29" s="239"/>
    </row>
    <row r="30" spans="1:4" ht="15">
      <c r="A30" s="91" t="s">
        <v>210</v>
      </c>
      <c r="B30" s="92" t="s">
        <v>183</v>
      </c>
      <c r="C30" s="93" t="s">
        <v>183</v>
      </c>
      <c r="D30" s="94" t="s">
        <v>183</v>
      </c>
    </row>
    <row r="31" spans="1:4" ht="24">
      <c r="A31" s="95" t="s">
        <v>211</v>
      </c>
      <c r="B31" s="96" t="s">
        <v>183</v>
      </c>
      <c r="C31" s="97" t="s">
        <v>183</v>
      </c>
      <c r="D31" s="98" t="s">
        <v>183</v>
      </c>
    </row>
    <row r="32" spans="1:4" ht="24">
      <c r="A32" s="95" t="s">
        <v>212</v>
      </c>
      <c r="B32" s="96" t="s">
        <v>183</v>
      </c>
      <c r="C32" s="99" t="s">
        <v>183</v>
      </c>
      <c r="D32" s="98" t="s">
        <v>183</v>
      </c>
    </row>
    <row r="33" spans="1:4" ht="15">
      <c r="A33" s="100" t="s">
        <v>213</v>
      </c>
      <c r="B33" s="96" t="s">
        <v>183</v>
      </c>
      <c r="C33" s="99" t="s">
        <v>183</v>
      </c>
      <c r="D33" s="98" t="s">
        <v>183</v>
      </c>
    </row>
    <row r="34" spans="1:4" ht="15">
      <c r="A34" s="100" t="s">
        <v>214</v>
      </c>
      <c r="B34" s="96" t="s">
        <v>183</v>
      </c>
      <c r="C34" s="101" t="s">
        <v>183</v>
      </c>
      <c r="D34" s="98" t="s">
        <v>183</v>
      </c>
    </row>
    <row r="35" spans="1:4" ht="24">
      <c r="A35" s="95" t="s">
        <v>215</v>
      </c>
      <c r="B35" s="96" t="s">
        <v>183</v>
      </c>
      <c r="C35" s="102" t="s">
        <v>183</v>
      </c>
      <c r="D35" s="98" t="s">
        <v>183</v>
      </c>
    </row>
    <row r="36" spans="1:4" ht="15">
      <c r="A36" s="103" t="s">
        <v>216</v>
      </c>
      <c r="B36" s="96" t="s">
        <v>183</v>
      </c>
      <c r="C36" s="99" t="s">
        <v>183</v>
      </c>
      <c r="D36" s="98" t="s">
        <v>183</v>
      </c>
    </row>
    <row r="37" spans="1:4" ht="24">
      <c r="A37" s="103" t="s">
        <v>217</v>
      </c>
      <c r="B37" s="96" t="s">
        <v>183</v>
      </c>
      <c r="C37" s="104" t="s">
        <v>183</v>
      </c>
      <c r="D37" s="98" t="s">
        <v>183</v>
      </c>
    </row>
    <row r="38" spans="1:4" ht="15">
      <c r="A38" s="95" t="s">
        <v>218</v>
      </c>
      <c r="B38" s="96" t="s">
        <v>183</v>
      </c>
      <c r="C38" s="97" t="s">
        <v>183</v>
      </c>
      <c r="D38" s="98" t="s">
        <v>183</v>
      </c>
    </row>
    <row r="39" spans="1:4" ht="24">
      <c r="A39" s="95" t="s">
        <v>219</v>
      </c>
      <c r="B39" s="96" t="s">
        <v>183</v>
      </c>
      <c r="C39" s="105" t="s">
        <v>183</v>
      </c>
      <c r="D39" s="98" t="s">
        <v>183</v>
      </c>
    </row>
    <row r="40" spans="1:4" ht="24">
      <c r="A40" s="95" t="s">
        <v>220</v>
      </c>
      <c r="B40" s="96" t="s">
        <v>183</v>
      </c>
      <c r="C40" s="105" t="s">
        <v>183</v>
      </c>
      <c r="D40" s="98" t="s">
        <v>183</v>
      </c>
    </row>
    <row r="41" spans="1:4" ht="15">
      <c r="A41" s="95" t="s">
        <v>221</v>
      </c>
      <c r="B41" s="96" t="s">
        <v>183</v>
      </c>
      <c r="C41" s="105" t="s">
        <v>183</v>
      </c>
      <c r="D41" s="98" t="s">
        <v>183</v>
      </c>
    </row>
    <row r="42" spans="1:4" ht="24">
      <c r="A42" s="95" t="s">
        <v>222</v>
      </c>
      <c r="B42" s="96" t="s">
        <v>183</v>
      </c>
      <c r="C42" s="105" t="s">
        <v>183</v>
      </c>
      <c r="D42" s="98" t="s">
        <v>183</v>
      </c>
    </row>
    <row r="43" spans="1:4" ht="24">
      <c r="A43" s="95" t="s">
        <v>223</v>
      </c>
      <c r="B43" s="96" t="s">
        <v>183</v>
      </c>
      <c r="C43" s="105" t="s">
        <v>183</v>
      </c>
      <c r="D43" s="98" t="s">
        <v>183</v>
      </c>
    </row>
    <row r="44" spans="1:4" ht="15">
      <c r="A44" s="95" t="s">
        <v>224</v>
      </c>
      <c r="B44" s="96" t="s">
        <v>183</v>
      </c>
      <c r="C44" s="105" t="s">
        <v>183</v>
      </c>
      <c r="D44" s="98" t="s">
        <v>183</v>
      </c>
    </row>
    <row r="45" spans="1:4" ht="15">
      <c r="A45" s="95" t="s">
        <v>225</v>
      </c>
      <c r="B45" s="96" t="s">
        <v>183</v>
      </c>
      <c r="C45" s="105" t="s">
        <v>183</v>
      </c>
      <c r="D45" s="98" t="s">
        <v>183</v>
      </c>
    </row>
    <row r="46" spans="1:4" ht="24">
      <c r="A46" s="95" t="s">
        <v>226</v>
      </c>
      <c r="B46" s="96" t="s">
        <v>183</v>
      </c>
      <c r="C46" s="105" t="s">
        <v>183</v>
      </c>
      <c r="D46" s="98" t="s">
        <v>183</v>
      </c>
    </row>
    <row r="47" spans="1:4" ht="24.75" thickBot="1">
      <c r="A47" s="106" t="s">
        <v>227</v>
      </c>
      <c r="B47" s="107" t="s">
        <v>183</v>
      </c>
      <c r="C47" s="108" t="s">
        <v>183</v>
      </c>
      <c r="D47" s="109" t="s">
        <v>183</v>
      </c>
    </row>
    <row r="48" spans="1:12" ht="15">
      <c r="A48" s="223" t="s">
        <v>228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ht="15" hidden="1">
      <c r="A49" s="110"/>
    </row>
    <row r="50" spans="1:8" ht="15" hidden="1">
      <c r="A50" s="89"/>
      <c r="B50" s="225"/>
      <c r="C50" s="225"/>
      <c r="D50" s="225"/>
      <c r="E50" s="225"/>
      <c r="F50" s="225"/>
      <c r="G50" s="225"/>
      <c r="H50" s="225"/>
    </row>
    <row r="51" spans="1:8" ht="15" hidden="1">
      <c r="A51" s="89"/>
      <c r="B51" s="225"/>
      <c r="C51" s="225"/>
      <c r="D51" s="225"/>
      <c r="E51" s="225"/>
      <c r="F51" s="225"/>
      <c r="G51" s="225"/>
      <c r="H51" s="225"/>
    </row>
    <row r="52" spans="1:8" ht="15" hidden="1">
      <c r="A52" s="89"/>
      <c r="B52" s="225"/>
      <c r="C52" s="225"/>
      <c r="D52" s="225"/>
      <c r="E52" s="225"/>
      <c r="F52" s="225"/>
      <c r="G52" s="225"/>
      <c r="H52" s="225"/>
    </row>
    <row r="53" spans="1:8" ht="15" hidden="1">
      <c r="A53" s="89"/>
      <c r="B53" s="225"/>
      <c r="C53" s="225"/>
      <c r="D53" s="225"/>
      <c r="E53" s="225"/>
      <c r="F53" s="225"/>
      <c r="G53" s="225"/>
      <c r="H53" s="225"/>
    </row>
    <row r="54" spans="13:14" ht="15" hidden="1">
      <c r="M54" s="214" t="s">
        <v>229</v>
      </c>
      <c r="N54" s="214"/>
    </row>
    <row r="55" spans="1:14" ht="15">
      <c r="A55" s="215" t="s">
        <v>230</v>
      </c>
      <c r="B55" s="218" t="s">
        <v>231</v>
      </c>
      <c r="C55" s="219" t="s">
        <v>232</v>
      </c>
      <c r="D55" s="219"/>
      <c r="E55" s="219"/>
      <c r="F55" s="219"/>
      <c r="G55" s="219"/>
      <c r="H55" s="219"/>
      <c r="I55" s="219"/>
      <c r="J55" s="219"/>
      <c r="K55" s="219"/>
      <c r="L55" s="220"/>
      <c r="M55" s="218" t="s">
        <v>202</v>
      </c>
      <c r="N55" s="218"/>
    </row>
    <row r="56" spans="1:14" ht="15">
      <c r="A56" s="216"/>
      <c r="B56" s="218"/>
      <c r="C56" s="219" t="s">
        <v>233</v>
      </c>
      <c r="D56" s="219"/>
      <c r="E56" s="219"/>
      <c r="F56" s="219"/>
      <c r="G56" s="219"/>
      <c r="H56" s="219" t="s">
        <v>234</v>
      </c>
      <c r="I56" s="219"/>
      <c r="J56" s="219"/>
      <c r="K56" s="219"/>
      <c r="L56" s="220"/>
      <c r="M56" s="218"/>
      <c r="N56" s="218"/>
    </row>
    <row r="57" spans="1:14" ht="15.75" thickBot="1">
      <c r="A57" s="217"/>
      <c r="B57" s="215"/>
      <c r="C57" s="118" t="s">
        <v>235</v>
      </c>
      <c r="D57" s="118" t="s">
        <v>236</v>
      </c>
      <c r="E57" s="118" t="s">
        <v>237</v>
      </c>
      <c r="F57" s="118" t="s">
        <v>238</v>
      </c>
      <c r="G57" s="118" t="s">
        <v>239</v>
      </c>
      <c r="H57" s="118" t="s">
        <v>235</v>
      </c>
      <c r="I57" s="118" t="s">
        <v>236</v>
      </c>
      <c r="J57" s="118" t="s">
        <v>237</v>
      </c>
      <c r="K57" s="118" t="s">
        <v>238</v>
      </c>
      <c r="L57" s="119" t="s">
        <v>239</v>
      </c>
      <c r="M57" s="218"/>
      <c r="N57" s="218"/>
    </row>
    <row r="58" spans="1:14" ht="15">
      <c r="A58" s="111" t="s">
        <v>235</v>
      </c>
      <c r="B58" s="120" t="s">
        <v>183</v>
      </c>
      <c r="C58" s="120" t="s">
        <v>183</v>
      </c>
      <c r="D58" s="120" t="s">
        <v>183</v>
      </c>
      <c r="E58" s="120" t="s">
        <v>183</v>
      </c>
      <c r="F58" s="120" t="s">
        <v>183</v>
      </c>
      <c r="G58" s="120" t="s">
        <v>183</v>
      </c>
      <c r="H58" s="120" t="s">
        <v>183</v>
      </c>
      <c r="I58" s="120" t="s">
        <v>183</v>
      </c>
      <c r="J58" s="120" t="s">
        <v>183</v>
      </c>
      <c r="K58" s="120" t="s">
        <v>183</v>
      </c>
      <c r="L58" s="121" t="s">
        <v>183</v>
      </c>
      <c r="M58" s="213" t="s">
        <v>183</v>
      </c>
      <c r="N58" s="213"/>
    </row>
    <row r="59" spans="1:14" ht="15">
      <c r="A59" s="87" t="s">
        <v>204</v>
      </c>
      <c r="B59" s="48" t="s">
        <v>183</v>
      </c>
      <c r="C59" s="48" t="s">
        <v>183</v>
      </c>
      <c r="D59" s="48" t="s">
        <v>183</v>
      </c>
      <c r="E59" s="48" t="s">
        <v>183</v>
      </c>
      <c r="F59" s="48" t="s">
        <v>183</v>
      </c>
      <c r="G59" s="48" t="s">
        <v>183</v>
      </c>
      <c r="H59" s="48" t="s">
        <v>183</v>
      </c>
      <c r="I59" s="48" t="s">
        <v>183</v>
      </c>
      <c r="J59" s="48" t="s">
        <v>183</v>
      </c>
      <c r="K59" s="48" t="s">
        <v>183</v>
      </c>
      <c r="L59" s="81" t="s">
        <v>183</v>
      </c>
      <c r="M59" s="213" t="s">
        <v>183</v>
      </c>
      <c r="N59" s="213"/>
    </row>
    <row r="60" spans="1:14" ht="15">
      <c r="A60" s="87" t="s">
        <v>240</v>
      </c>
      <c r="B60" s="48" t="s">
        <v>183</v>
      </c>
      <c r="C60" s="48" t="s">
        <v>183</v>
      </c>
      <c r="D60" s="48" t="s">
        <v>183</v>
      </c>
      <c r="E60" s="48" t="s">
        <v>183</v>
      </c>
      <c r="F60" s="48" t="s">
        <v>183</v>
      </c>
      <c r="G60" s="48" t="s">
        <v>183</v>
      </c>
      <c r="H60" s="48" t="s">
        <v>183</v>
      </c>
      <c r="I60" s="48" t="s">
        <v>183</v>
      </c>
      <c r="J60" s="48" t="s">
        <v>183</v>
      </c>
      <c r="K60" s="48" t="s">
        <v>183</v>
      </c>
      <c r="L60" s="48" t="s">
        <v>183</v>
      </c>
      <c r="M60" s="213" t="s">
        <v>183</v>
      </c>
      <c r="N60" s="213"/>
    </row>
    <row r="61" spans="1:14" ht="15">
      <c r="A61" s="87" t="s">
        <v>206</v>
      </c>
      <c r="B61" s="48" t="s">
        <v>183</v>
      </c>
      <c r="C61" s="48" t="s">
        <v>183</v>
      </c>
      <c r="D61" s="48" t="s">
        <v>183</v>
      </c>
      <c r="E61" s="48" t="s">
        <v>183</v>
      </c>
      <c r="F61" s="48" t="s">
        <v>183</v>
      </c>
      <c r="G61" s="48" t="s">
        <v>183</v>
      </c>
      <c r="H61" s="48" t="s">
        <v>183</v>
      </c>
      <c r="I61" s="48" t="s">
        <v>183</v>
      </c>
      <c r="J61" s="48" t="s">
        <v>183</v>
      </c>
      <c r="K61" s="48" t="s">
        <v>183</v>
      </c>
      <c r="L61" s="48" t="s">
        <v>183</v>
      </c>
      <c r="M61" s="213" t="s">
        <v>183</v>
      </c>
      <c r="N61" s="213"/>
    </row>
    <row r="63" spans="1:3" ht="51.75" customHeight="1">
      <c r="A63" s="226" t="s">
        <v>241</v>
      </c>
      <c r="B63" s="226"/>
      <c r="C63" s="226"/>
    </row>
    <row r="64" spans="1:3" ht="34.5" customHeight="1">
      <c r="A64" s="226" t="s">
        <v>242</v>
      </c>
      <c r="B64" s="226"/>
      <c r="C64" s="226"/>
    </row>
    <row r="65" spans="1:3" ht="18" customHeight="1">
      <c r="A65" s="226" t="s">
        <v>243</v>
      </c>
      <c r="B65" s="226"/>
      <c r="C65" s="226"/>
    </row>
    <row r="66" spans="1:4" ht="108.75" customHeight="1">
      <c r="A66" s="235" t="s">
        <v>247</v>
      </c>
      <c r="B66" s="235"/>
      <c r="C66" s="236"/>
      <c r="D66" s="236"/>
    </row>
    <row r="105" spans="1:3" ht="51" customHeight="1">
      <c r="A105" s="209" t="s">
        <v>241</v>
      </c>
      <c r="B105" s="209"/>
      <c r="C105" s="209"/>
    </row>
    <row r="106" spans="1:3" ht="42.75" customHeight="1">
      <c r="A106" s="209" t="s">
        <v>242</v>
      </c>
      <c r="B106" s="209"/>
      <c r="C106" s="209"/>
    </row>
    <row r="107" spans="1:3" ht="22.5" customHeight="1">
      <c r="A107" s="209" t="s">
        <v>243</v>
      </c>
      <c r="B107" s="209"/>
      <c r="C107" s="209"/>
    </row>
    <row r="108" spans="1:4" ht="115.5" customHeight="1">
      <c r="A108" s="221" t="s">
        <v>247</v>
      </c>
      <c r="B108" s="221"/>
      <c r="C108" s="222"/>
      <c r="D108" s="222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A106:C106"/>
    <mergeCell ref="B12:C12"/>
    <mergeCell ref="A13:C13"/>
    <mergeCell ref="B10:C10"/>
    <mergeCell ref="B11:C11"/>
    <mergeCell ref="A105:C105"/>
    <mergeCell ref="A66:D66"/>
    <mergeCell ref="A29:D29"/>
    <mergeCell ref="D27:D28"/>
    <mergeCell ref="B25:D25"/>
    <mergeCell ref="A27:A28"/>
    <mergeCell ref="B27:B28"/>
    <mergeCell ref="C27:C28"/>
    <mergeCell ref="A20:D20"/>
    <mergeCell ref="B22:D22"/>
    <mergeCell ref="B23:D23"/>
    <mergeCell ref="B24:D24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107:C107"/>
    <mergeCell ref="M54:N54"/>
    <mergeCell ref="A55:A57"/>
    <mergeCell ref="B55:B57"/>
    <mergeCell ref="C55:L55"/>
    <mergeCell ref="M55:N57"/>
    <mergeCell ref="C56:G56"/>
    <mergeCell ref="H56:L5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41.140625" style="0" customWidth="1"/>
    <col min="2" max="2" width="46.421875" style="21" customWidth="1"/>
  </cols>
  <sheetData>
    <row r="2" spans="1:2" ht="15">
      <c r="A2" s="198" t="s">
        <v>174</v>
      </c>
      <c r="B2" s="211"/>
    </row>
    <row r="3" spans="1:2" ht="56.25" customHeight="1">
      <c r="A3" s="211"/>
      <c r="B3" s="211"/>
    </row>
    <row r="5" spans="1:2" ht="15">
      <c r="A5" s="7" t="s">
        <v>0</v>
      </c>
      <c r="B5" s="46" t="str">
        <f>'Т1.1.'!D4</f>
        <v>ООО КС "Новомариинское"</v>
      </c>
    </row>
    <row r="6" spans="1:2" ht="15">
      <c r="A6" s="7" t="s">
        <v>28</v>
      </c>
      <c r="B6" s="46">
        <f>'Т1.1.'!D5</f>
        <v>7012005817</v>
      </c>
    </row>
    <row r="7" spans="1:2" ht="15">
      <c r="A7" s="7" t="s">
        <v>29</v>
      </c>
      <c r="B7" s="46">
        <f>'Т1.1.'!D6</f>
        <v>701201001</v>
      </c>
    </row>
    <row r="8" spans="1:2" ht="28.5" customHeight="1">
      <c r="A8" s="7" t="s">
        <v>67</v>
      </c>
      <c r="B8" s="63" t="str">
        <f>'Т1.1.'!D7</f>
        <v>636942, Первомайский район, с.Новомариинка, Новомариинская, 22</v>
      </c>
    </row>
    <row r="9" spans="1:2" ht="15">
      <c r="A9" s="7" t="s">
        <v>72</v>
      </c>
      <c r="B9" s="46" t="s">
        <v>248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48">
        <v>0</v>
      </c>
      <c r="C13" s="67"/>
    </row>
    <row r="14" spans="1:3" ht="47.25" customHeight="1">
      <c r="A14" s="12" t="s">
        <v>16</v>
      </c>
      <c r="B14" s="48">
        <v>0</v>
      </c>
      <c r="C14" s="67"/>
    </row>
    <row r="15" spans="1:3" ht="48" customHeight="1">
      <c r="A15" s="12" t="s">
        <v>17</v>
      </c>
      <c r="B15" s="48">
        <v>0</v>
      </c>
      <c r="C15" s="67"/>
    </row>
    <row r="16" spans="1:3" ht="51" customHeight="1">
      <c r="A16" s="12" t="s">
        <v>108</v>
      </c>
      <c r="B16" s="48">
        <v>0</v>
      </c>
      <c r="C16" s="67"/>
    </row>
    <row r="19" spans="1:2" ht="15">
      <c r="A19" s="209" t="s">
        <v>106</v>
      </c>
      <c r="B19" s="209"/>
    </row>
    <row r="20" spans="1:2" ht="66.75" customHeight="1">
      <c r="A20" s="209" t="s">
        <v>107</v>
      </c>
      <c r="B20" s="20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2010-02-27T09:25:09Z</cp:lastPrinted>
  <dcterms:created xsi:type="dcterms:W3CDTF">2010-02-15T13:42:22Z</dcterms:created>
  <dcterms:modified xsi:type="dcterms:W3CDTF">2011-02-22T05:41:14Z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