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<sst xmlns="http://schemas.openxmlformats.org/spreadsheetml/2006/main" count="649" uniqueCount="245">
  <si>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</si>
  <si>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</si>
  <si>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</si>
  <si>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</si>
  <si>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</si>
  <si>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</si>
  <si>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</si>
  <si>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</si>
  <si>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</si>
  <si>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</si>
  <si>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</si>
  <si>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</si>
  <si>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</si>
  <si>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</si>
  <si>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</si>
  <si>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</si>
  <si>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</si>
  <si>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</si>
  <si>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</si>
  <si>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</si>
  <si>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</si>
  <si>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</si>
  <si>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</si>
  <si>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</si>
  <si>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</si>
  <si>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</si>
  <si>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</si>
  <si>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</si>
  <si>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</si>
  <si>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</si>
  <si>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</si>
  <si>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</si>
  <si>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</si>
  <si>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</si>
  <si>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</si>
  <si>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</si>
  <si>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</si>
  <si>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</si>
  <si>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</si>
  <si>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</si>
  <si>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</si>
  <si>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</si>
  <si>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</si>
  <si>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</si>
  <si>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</si>
  <si>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</si>
  <si>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</si>
  <si>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</si>
  <si>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</si>
  <si>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</si>
  <si>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</si>
  <si>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</si>
  <si>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</si>
  <si>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</si>
  <si>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</si>
  <si>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</si>
  <si>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</si>
  <si>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</si>
  <si>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</si>
  <si>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</si>
  <si>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</si>
  <si>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</si>
  <si>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</si>
  <si>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</si>
  <si>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</si>
  <si>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</si>
  <si>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</si>
  <si>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</si>
  <si>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</si>
  <si>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</si>
  <si>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</si>
  <si>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</si>
  <si>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</si>
  <si>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</si>
  <si>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</si>
  <si>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</si>
  <si>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</si>
  <si>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</si>
  <si>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</si>
  <si>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</si>
  <si>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</si>
  <si>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</si>
  <si>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</si>
  <si>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</si>
  <si>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</si>
  <si>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</si>
  <si>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</si>
  <si>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</si>
  <si>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</si>
  <si>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</si>
  <si>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</si>
  <si>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</si>
  <si>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</si>
  <si>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</si>
  <si>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</si>
  <si>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</si>
  <si>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</si>
  <si>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</si>
  <si>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</si>
  <si>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</si>
  <si>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</si>
  <si>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</si>
  <si>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</si>
  <si>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</si>
  <si>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</si>
  <si>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</si>
  <si>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</si>
  <si>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Дрова</t>
  </si>
  <si>
    <t>Цена топлива (руб./т.)</t>
  </si>
  <si>
    <t>Расходы на уголь, тыс. руб.</t>
  </si>
  <si>
    <t>Объем топлива  (т)</t>
  </si>
  <si>
    <t>Расходы на дрова,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</si>
  <si>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</si>
  <si>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</si>
  <si>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</si>
  <si>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</si>
  <si>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</si>
  <si>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</si>
  <si>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</si>
  <si>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</si>
  <si>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</si>
  <si>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</si>
  <si>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</si>
  <si>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</si>
  <si>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</si>
  <si>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</si>
  <si>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</si>
  <si>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</si>
  <si>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</si>
  <si>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</si>
  <si>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</si>
  <si>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</si>
  <si>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http://rec.tomsk.gov.ru</t>
  </si>
  <si>
    <t>---</t>
  </si>
  <si>
    <t>тепловая энергия</t>
  </si>
  <si>
    <t>Договор поставки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</si>
  <si>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</si>
  <si>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Технический отдел ООО УК "СВК"</t>
  </si>
  <si>
    <t>(3822) 514695</t>
  </si>
  <si>
    <t>г. Томск ул. Набережная р. Томи, 29</t>
  </si>
  <si>
    <t>ivanmak@sibmail.com</t>
  </si>
  <si>
    <t>ООО Коммунальные Системы "Первомайское"</t>
  </si>
  <si>
    <t>636930, Томская обл., с.Первомайское, ул.Полевая, д.11</t>
  </si>
  <si>
    <t>Нефть</t>
  </si>
  <si>
    <t>Расходы на нефть, тыс. руб.</t>
  </si>
  <si>
    <t>расходы на электрическую энергию (мощность), потребляемую оборудованием, используемым в технологическом процессе, тыс.руб.</t>
  </si>
  <si>
    <t>объем приобретения, тыс.кВт*ч</t>
  </si>
  <si>
    <t>-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</si>
  <si>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</si>
  <si>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</si>
  <si>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</si>
  <si>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</si>
  <si>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</si>
  <si>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</si>
  <si>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</si>
  <si>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</si>
  <si>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</si>
  <si>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</si>
  <si>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</si>
  <si>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</si>
  <si>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</si>
  <si>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</si>
  <si>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</si>
  <si>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</si>
  <si>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</si>
  <si>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</si>
  <si>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</si>
  <si>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</si>
  <si>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</si>
  <si>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</si>
  <si>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</si>
  <si>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</si>
  <si>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</si>
  <si>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</si>
  <si>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</si>
  <si>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</si>
  <si>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</si>
  <si>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</si>
  <si>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</si>
  <si>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</si>
  <si>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</si>
  <si>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</si>
  <si>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</si>
  <si>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</si>
  <si>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</si>
  <si>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</si>
  <si>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</si>
  <si>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</si>
  <si>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</si>
  <si>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</si>
  <si>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</si>
  <si>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</si>
  <si>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</si>
  <si>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</si>
  <si>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</si>
  <si>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</si>
  <si>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</si>
  <si>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</si>
  <si>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</si>
  <si>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</si>
  <si>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</si>
  <si>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</si>
  <si>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</si>
  <si>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</si>
  <si>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</si>
  <si>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</si>
  <si>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</si>
  <si>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</si>
  <si>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</si>
  <si>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</si>
  <si>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</si>
  <si>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</si>
  <si>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</si>
  <si>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</si>
  <si>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</si>
  <si>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</si>
  <si>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</si>
  <si>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</si>
  <si>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</si>
  <si>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</si>
  <si>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</si>
  <si>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</si>
  <si>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</si>
  <si>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</si>
  <si>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</si>
  <si>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</si>
  <si>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</si>
  <si>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</si>
  <si>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</si>
  <si>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</si>
  <si>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</si>
  <si>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</si>
  <si>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</si>
  <si>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</si>
  <si>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</si>
  <si>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</si>
  <si>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</si>
  <si>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</si>
  <si>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</si>
  <si>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</si>
  <si>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данный перечень показате</t>
    </r>
  </si>
  <si>
    <t>ДТР иГЗ ТО</t>
  </si>
  <si>
    <t>Приказ №40/158от 05.10.2010г.</t>
  </si>
  <si>
    <t>01.01.2011-31.12.2011</t>
  </si>
  <si>
    <t>Тариф на услуги по передаче (транспортировке) тепловой энергии, руб/Гкал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</si>
</sst>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6" applyNumberFormat="1" applyFont="1" applyFill="1" applyBorder="1" applyAlignment="1" applyProtection="1">
      <alignment vertical="center" wrapText="1"/>
      <protection/>
    </xf>
    <xf numFmtId="49" fontId="7" fillId="24" borderId="12" xfId="56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49" fontId="30" fillId="0" borderId="0" xfId="54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0" fillId="0" borderId="0" xfId="54" applyFont="1" applyFill="1" applyBorder="1" applyAlignment="1" applyProtection="1">
      <alignment/>
      <protection locked="0"/>
    </xf>
    <xf numFmtId="0" fontId="30" fillId="0" borderId="0" xfId="54" applyFont="1" applyBorder="1" applyAlignment="1" applyProtection="1">
      <alignment/>
      <protection locked="0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quotePrefix="1">
      <alignment horizontal="center" wrapText="1"/>
    </xf>
    <xf numFmtId="0" fontId="26" fillId="0" borderId="11" xfId="0" applyFont="1" applyFill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2" fontId="0" fillId="11" borderId="12" xfId="0" applyNumberFormat="1" applyFont="1" applyFill="1" applyBorder="1" applyAlignment="1">
      <alignment horizontal="center" wrapText="1"/>
    </xf>
    <xf numFmtId="0" fontId="5" fillId="23" borderId="18" xfId="0" applyFont="1" applyFill="1" applyBorder="1" applyAlignment="1">
      <alignment horizontal="center"/>
    </xf>
    <xf numFmtId="4" fontId="5" fillId="23" borderId="18" xfId="0" applyNumberFormat="1" applyFont="1" applyFill="1" applyBorder="1" applyAlignment="1">
      <alignment horizontal="center"/>
    </xf>
    <xf numFmtId="2" fontId="0" fillId="11" borderId="12" xfId="0" applyNumberFormat="1" applyFill="1" applyBorder="1" applyAlignment="1">
      <alignment horizontal="center"/>
    </xf>
    <xf numFmtId="1" fontId="0" fillId="11" borderId="12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11" borderId="12" xfId="0" applyFont="1" applyFill="1" applyBorder="1" applyAlignment="1">
      <alignment horizontal="center" wrapText="1"/>
    </xf>
    <xf numFmtId="0" fontId="3" fillId="11" borderId="12" xfId="0" applyFont="1" applyFill="1" applyBorder="1" applyAlignment="1">
      <alignment vertical="center"/>
    </xf>
    <xf numFmtId="4" fontId="0" fillId="23" borderId="11" xfId="0" applyNumberFormat="1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18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4" fontId="0" fillId="23" borderId="21" xfId="0" applyNumberFormat="1" applyFill="1" applyBorder="1" applyAlignment="1">
      <alignment horizontal="center"/>
    </xf>
    <xf numFmtId="4" fontId="0" fillId="23" borderId="11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3" borderId="11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49" fontId="7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18" xfId="0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11" borderId="23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4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32" fillId="0" borderId="0" xfId="0" applyFont="1" applyAlignment="1">
      <alignment/>
    </xf>
    <xf numFmtId="0" fontId="3" fillId="11" borderId="29" xfId="0" applyFont="1" applyFill="1" applyBorder="1" applyAlignment="1">
      <alignment horizontal="left" vertical="center"/>
    </xf>
    <xf numFmtId="0" fontId="3" fillId="11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0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1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7" fillId="2" borderId="34" xfId="53" applyFont="1" applyFill="1" applyBorder="1" applyAlignment="1" applyProtection="1">
      <alignment horizontal="left" wrapText="1"/>
      <protection/>
    </xf>
    <xf numFmtId="2" fontId="38" fillId="23" borderId="35" xfId="53" applyNumberFormat="1" applyFont="1" applyFill="1" applyBorder="1" applyAlignment="1" applyProtection="1">
      <alignment horizontal="center"/>
      <protection/>
    </xf>
    <xf numFmtId="2" fontId="38" fillId="23" borderId="36" xfId="53" applyNumberFormat="1" applyFont="1" applyFill="1" applyBorder="1" applyAlignment="1" applyProtection="1">
      <alignment horizontal="center"/>
      <protection/>
    </xf>
    <xf numFmtId="2" fontId="38" fillId="23" borderId="37" xfId="53" applyNumberFormat="1" applyFont="1" applyFill="1" applyBorder="1" applyAlignment="1" applyProtection="1">
      <alignment horizontal="center"/>
      <protection/>
    </xf>
    <xf numFmtId="0" fontId="37" fillId="2" borderId="38" xfId="53" applyFont="1" applyFill="1" applyBorder="1" applyAlignment="1" applyProtection="1">
      <alignment horizontal="left" wrapText="1"/>
      <protection/>
    </xf>
    <xf numFmtId="3" fontId="38" fillId="23" borderId="39" xfId="53" applyNumberFormat="1" applyFont="1" applyFill="1" applyBorder="1" applyAlignment="1" applyProtection="1">
      <alignment horizontal="center" wrapText="1"/>
      <protection locked="0"/>
    </xf>
    <xf numFmtId="4" fontId="38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0" xfId="0" applyFill="1" applyBorder="1" applyAlignment="1">
      <alignment horizontal="center"/>
    </xf>
    <xf numFmtId="3" fontId="38" fillId="23" borderId="12" xfId="53" applyNumberFormat="1" applyFont="1" applyFill="1" applyBorder="1" applyAlignment="1" applyProtection="1">
      <alignment horizontal="center" wrapText="1"/>
      <protection locked="0"/>
    </xf>
    <xf numFmtId="0" fontId="37" fillId="2" borderId="38" xfId="53" applyFont="1" applyFill="1" applyBorder="1" applyAlignment="1" applyProtection="1">
      <alignment wrapText="1"/>
      <protection/>
    </xf>
    <xf numFmtId="3" fontId="38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8" fillId="23" borderId="12" xfId="53" applyNumberFormat="1" applyFont="1" applyFill="1" applyBorder="1" applyAlignment="1" applyProtection="1">
      <alignment horizontal="center" wrapText="1"/>
      <protection/>
    </xf>
    <xf numFmtId="0" fontId="38" fillId="2" borderId="38" xfId="55" applyFont="1" applyFill="1" applyBorder="1" applyAlignment="1" applyProtection="1">
      <alignment horizontal="right" wrapText="1"/>
      <protection/>
    </xf>
    <xf numFmtId="10" fontId="38" fillId="23" borderId="12" xfId="53" applyNumberFormat="1" applyFont="1" applyFill="1" applyBorder="1" applyAlignment="1" applyProtection="1">
      <alignment horizontal="center" wrapText="1"/>
      <protection/>
    </xf>
    <xf numFmtId="4" fontId="38" fillId="23" borderId="12" xfId="53" applyNumberFormat="1" applyFont="1" applyFill="1" applyBorder="1" applyAlignment="1" applyProtection="1">
      <alignment horizontal="center" wrapText="1"/>
      <protection locked="0"/>
    </xf>
    <xf numFmtId="0" fontId="39" fillId="2" borderId="41" xfId="53" applyFont="1" applyFill="1" applyBorder="1" applyAlignment="1" applyProtection="1">
      <alignment horizontal="left" wrapText="1"/>
      <protection/>
    </xf>
    <xf numFmtId="3" fontId="38" fillId="23" borderId="42" xfId="53" applyNumberFormat="1" applyFont="1" applyFill="1" applyBorder="1" applyAlignment="1" applyProtection="1">
      <alignment horizontal="center" wrapText="1"/>
      <protection locked="0"/>
    </xf>
    <xf numFmtId="4" fontId="38" fillId="23" borderId="43" xfId="53" applyNumberFormat="1" applyFont="1" applyFill="1" applyBorder="1" applyAlignment="1" applyProtection="1">
      <alignment horizontal="center" wrapText="1"/>
      <protection locked="0"/>
    </xf>
    <xf numFmtId="0" fontId="0" fillId="23" borderId="4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5" xfId="0" applyFill="1" applyBorder="1" applyAlignment="1">
      <alignment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top"/>
    </xf>
    <xf numFmtId="0" fontId="27" fillId="0" borderId="52" xfId="0" applyFont="1" applyFill="1" applyBorder="1" applyAlignment="1">
      <alignment horizontal="left" vertical="top"/>
    </xf>
    <xf numFmtId="0" fontId="26" fillId="0" borderId="5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27" fillId="0" borderId="54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center" vertical="top"/>
    </xf>
    <xf numFmtId="0" fontId="26" fillId="0" borderId="27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7" fillId="0" borderId="24" xfId="0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/>
    </xf>
    <xf numFmtId="0" fontId="29" fillId="0" borderId="52" xfId="42" applyFont="1" applyFill="1" applyBorder="1" applyAlignment="1">
      <alignment horizontal="center" vertical="top"/>
    </xf>
    <xf numFmtId="0" fontId="28" fillId="0" borderId="52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left" vertical="top" wrapText="1"/>
    </xf>
    <xf numFmtId="0" fontId="27" fillId="0" borderId="5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top" wrapText="1"/>
    </xf>
    <xf numFmtId="0" fontId="3" fillId="3" borderId="53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3" fillId="11" borderId="23" xfId="0" applyFont="1" applyFill="1" applyBorder="1" applyAlignment="1">
      <alignment horizontal="left"/>
    </xf>
    <xf numFmtId="0" fontId="3" fillId="11" borderId="53" xfId="0" applyFont="1" applyFill="1" applyBorder="1" applyAlignment="1">
      <alignment horizontal="left"/>
    </xf>
    <xf numFmtId="0" fontId="0" fillId="11" borderId="61" xfId="0" applyFill="1" applyBorder="1" applyAlignment="1">
      <alignment horizontal="center" vertical="center"/>
    </xf>
    <xf numFmtId="0" fontId="0" fillId="11" borderId="62" xfId="0" applyFill="1" applyBorder="1" applyAlignment="1">
      <alignment horizontal="center" vertical="center"/>
    </xf>
    <xf numFmtId="0" fontId="3" fillId="11" borderId="24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11" borderId="55" xfId="0" applyFill="1" applyBorder="1" applyAlignment="1">
      <alignment horizontal="center" vertical="center"/>
    </xf>
    <xf numFmtId="0" fontId="0" fillId="11" borderId="56" xfId="0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2" fontId="0" fillId="23" borderId="11" xfId="0" applyNumberFormat="1" applyFill="1" applyBorder="1" applyAlignment="1" quotePrefix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29" xfId="0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63" xfId="0" applyFont="1" applyFill="1" applyBorder="1" applyAlignment="1">
      <alignment horizontal="left" vertical="center"/>
    </xf>
    <xf numFmtId="0" fontId="3" fillId="11" borderId="64" xfId="0" applyFont="1" applyFill="1" applyBorder="1" applyAlignment="1">
      <alignment horizontal="left" vertic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3" fillId="0" borderId="69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7" fillId="10" borderId="29" xfId="53" applyFont="1" applyFill="1" applyBorder="1" applyAlignment="1" applyProtection="1">
      <alignment horizontal="center" vertical="center" wrapText="1"/>
      <protection/>
    </xf>
    <xf numFmtId="0" fontId="37" fillId="10" borderId="63" xfId="53" applyFont="1" applyFill="1" applyBorder="1" applyAlignment="1" applyProtection="1">
      <alignment horizontal="center" vertical="center" wrapText="1"/>
      <protection/>
    </xf>
    <xf numFmtId="0" fontId="37" fillId="10" borderId="64" xfId="53" applyFont="1" applyFill="1" applyBorder="1" applyAlignment="1" applyProtection="1">
      <alignment horizontal="center" vertical="center" wrapText="1"/>
      <protection/>
    </xf>
    <xf numFmtId="0" fontId="37" fillId="10" borderId="66" xfId="53" applyFont="1" applyFill="1" applyBorder="1" applyAlignment="1" applyProtection="1">
      <alignment horizontal="center" vertical="center" wrapText="1"/>
      <protection/>
    </xf>
    <xf numFmtId="0" fontId="37" fillId="10" borderId="68" xfId="53" applyFont="1" applyFill="1" applyBorder="1" applyAlignment="1" applyProtection="1">
      <alignment horizontal="center" vertical="center" wrapText="1"/>
      <protection/>
    </xf>
    <xf numFmtId="0" fontId="37" fillId="6" borderId="70" xfId="53" applyFont="1" applyFill="1" applyBorder="1" applyAlignment="1" applyProtection="1">
      <alignment horizontal="left" vertical="center" wrapText="1"/>
      <protection/>
    </xf>
    <xf numFmtId="0" fontId="37" fillId="6" borderId="71" xfId="53" applyFont="1" applyFill="1" applyBorder="1" applyAlignment="1" applyProtection="1">
      <alignment horizontal="left" vertical="center" wrapText="1"/>
      <protection/>
    </xf>
    <xf numFmtId="0" fontId="37" fillId="6" borderId="72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73" xfId="0" applyFont="1" applyBorder="1" applyAlignment="1">
      <alignment horizontal="center"/>
    </xf>
    <xf numFmtId="0" fontId="0" fillId="10" borderId="31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/>
    </xf>
    <xf numFmtId="0" fontId="0" fillId="4" borderId="4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7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4" fillId="23" borderId="12" xfId="42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5;&#1077;&#1088;&#1074;&#1086;&#1084;&#1072;&#1081;&#1082;&#1072;\&#1090;&#1077;&#1087;&#1083;&#1086;\&#1040;&#1085;&#1082;&#1077;&#1090;&#1072;%20&#1080;%20&#1055;&#1088;&#1080;&#1083;&#1086;&#1078;&#1077;&#1085;&#1080;&#1103;%202011%20&#1055;&#1077;&#1088;&#1074;&#1086;&#1084;&#1072;&#1081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7;&#1090;&#1086;&#1080;&#1084;&#1086;&#1089;&#1090;&#1100;%20&#1058;&#1069;&#1056;%20&#1074;%20&#1090;&#1072;&#1088;&#1080;&#1092;&#1077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2.3 Прочие"/>
      <sheetName val="Прил 3.1 Сбыт"/>
      <sheetName val="бумага (план)"/>
      <sheetName val="Прил 3.2 Охрана Т"/>
      <sheetName val="Обучение 2011"/>
      <sheetName val="спец.пит.2011"/>
      <sheetName val="Прил 3.2 Спец.питание"/>
      <sheetName val="Прил 3.2 Проч.цех."/>
      <sheetName val="Прил 5.1 Регламент"/>
      <sheetName val="Прил 5.2 Трансп"/>
      <sheetName val="Машино-часы"/>
      <sheetName val="ГСМ"/>
      <sheetName val="Прил 5.3 Вспом произв"/>
      <sheetName val="Прил 6.1 Хоз.способ"/>
      <sheetName val="Прил 6.2 Подряд"/>
      <sheetName val="Прил 6.3 Материалы (факт)"/>
      <sheetName val="Прил 7.1 Спецодежда"/>
      <sheetName val="Прил 7.1 Спецодежда факт"/>
      <sheetName val="Прил 7.2 Химреагент"/>
      <sheetName val="Прил 7.3 Вспом."/>
      <sheetName val="Прил 8.1 ФОТ (тепло)"/>
      <sheetName val="Прил 8.2 Числ."/>
      <sheetName val="Прил 9.1 Эл.энергия"/>
      <sheetName val="Прил 10.1Топливо"/>
      <sheetName val="Прил 10.2 Топл.цена (2)"/>
      <sheetName val="Прил 10.3 Свод баланс (2)"/>
      <sheetName val="Прил 10.5 Уголь (2)"/>
      <sheetName val="Прил 10.6 Уголь (2)"/>
      <sheetName val="Прил 10.7 Нефть (2)"/>
      <sheetName val="Прил 10.8 Нефть (2)"/>
      <sheetName val="Прил 10.9 Дрова (2)"/>
      <sheetName val="Прил 10.10 Дрова (2)"/>
      <sheetName val="10.11 Топливо и ГСМ"/>
      <sheetName val="10.12 Топливо и ГСМ. ТБО "/>
      <sheetName val="Прил 11.1 Имущество"/>
      <sheetName val="11.2 Аренда факт"/>
      <sheetName val="Прил 12.1. Тов.Тепло"/>
      <sheetName val="Прил 12.2 Котельные"/>
      <sheetName val="Прил 12.5 Выручка тепло"/>
      <sheetName val="Смета"/>
      <sheetName val="Анкета ТБО"/>
    </sheetNames>
    <sheetDataSet>
      <sheetData sheetId="42">
        <row r="56">
          <cell r="C56">
            <v>37457320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0">
        <row r="17">
          <cell r="F17">
            <v>2751081.22</v>
          </cell>
        </row>
        <row r="18">
          <cell r="F18">
            <v>9725846.99</v>
          </cell>
        </row>
        <row r="20">
          <cell r="F20">
            <v>3306787.9766</v>
          </cell>
        </row>
        <row r="21">
          <cell r="F21">
            <v>19451.69398</v>
          </cell>
        </row>
        <row r="44">
          <cell r="F44">
            <v>19829.3</v>
          </cell>
        </row>
        <row r="49">
          <cell r="F49">
            <v>2198435.41</v>
          </cell>
        </row>
        <row r="55">
          <cell r="F55">
            <v>39218231.15223308</v>
          </cell>
        </row>
        <row r="57">
          <cell r="F57">
            <v>37414.19</v>
          </cell>
        </row>
        <row r="63">
          <cell r="F63">
            <v>85</v>
          </cell>
        </row>
      </sheetData>
      <sheetData sheetId="15">
        <row r="8">
          <cell r="E8">
            <v>15.41</v>
          </cell>
        </row>
        <row r="16">
          <cell r="E16">
            <v>188.97</v>
          </cell>
        </row>
        <row r="18">
          <cell r="E18">
            <v>821.58</v>
          </cell>
        </row>
        <row r="19">
          <cell r="E19">
            <v>33.42</v>
          </cell>
        </row>
      </sheetData>
      <sheetData sheetId="27">
        <row r="6">
          <cell r="C6">
            <v>3700.1300000000006</v>
          </cell>
        </row>
        <row r="7">
          <cell r="C7">
            <v>6427960.8100000005</v>
          </cell>
        </row>
        <row r="9">
          <cell r="C9">
            <v>1451.12</v>
          </cell>
        </row>
        <row r="10">
          <cell r="C10">
            <v>12837570.44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 угля"/>
      <sheetName val="Стоимость топлива 2011"/>
      <sheetName val="Стоимость эл-ии 2011"/>
    </sheetNames>
    <sheetDataSet>
      <sheetData sheetId="2">
        <row r="14">
          <cell r="D14">
            <v>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118</v>
      </c>
      <c r="C4" s="145"/>
    </row>
    <row r="5" spans="2:3" ht="33.75" customHeight="1">
      <c r="B5" s="14" t="s">
        <v>36</v>
      </c>
      <c r="C5" s="17" t="s">
        <v>119</v>
      </c>
    </row>
    <row r="6" spans="2:3" ht="33" customHeight="1">
      <c r="B6" s="15" t="s">
        <v>2</v>
      </c>
      <c r="C6" s="17" t="s">
        <v>120</v>
      </c>
    </row>
    <row r="7" spans="2:3" ht="30">
      <c r="B7" s="12" t="s">
        <v>37</v>
      </c>
      <c r="C7" s="17" t="s">
        <v>119</v>
      </c>
    </row>
    <row r="8" spans="2:3" ht="30">
      <c r="B8" s="16" t="s">
        <v>38</v>
      </c>
      <c r="C8" s="17" t="s">
        <v>119</v>
      </c>
    </row>
    <row r="9" spans="2:3" ht="30">
      <c r="B9" s="12" t="s">
        <v>39</v>
      </c>
      <c r="C9" s="17" t="s">
        <v>120</v>
      </c>
    </row>
    <row r="10" spans="2:3" ht="45">
      <c r="B10" s="12" t="s">
        <v>3</v>
      </c>
      <c r="C10" s="17" t="s">
        <v>121</v>
      </c>
    </row>
    <row r="11" spans="2:3" ht="30">
      <c r="B11" s="12" t="s">
        <v>4</v>
      </c>
      <c r="C11" s="17" t="s">
        <v>121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J2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1" t="s">
        <v>129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7" t="s">
        <v>0</v>
      </c>
      <c r="B3" s="241" t="str">
        <f>'Т2.1'!B2</f>
        <v>ООО Коммунальные Системы "Первомайское"</v>
      </c>
      <c r="C3" s="241"/>
      <c r="D3" s="241"/>
      <c r="E3" s="241"/>
      <c r="G3" s="2"/>
      <c r="H3" s="156"/>
      <c r="I3" s="156"/>
    </row>
    <row r="4" spans="1:5" ht="15">
      <c r="A4" s="7" t="s">
        <v>27</v>
      </c>
      <c r="B4" s="241">
        <f>'Т2.1'!B3</f>
        <v>7012005856</v>
      </c>
      <c r="C4" s="241"/>
      <c r="D4" s="241"/>
      <c r="E4" s="241"/>
    </row>
    <row r="5" spans="1:5" ht="15">
      <c r="A5" s="7" t="s">
        <v>28</v>
      </c>
      <c r="B5" s="241">
        <f>'Т2.1'!B4</f>
        <v>701201001</v>
      </c>
      <c r="C5" s="241"/>
      <c r="D5" s="241"/>
      <c r="E5" s="241"/>
    </row>
    <row r="6" spans="1:5" ht="15">
      <c r="A6" s="7" t="s">
        <v>62</v>
      </c>
      <c r="B6" s="253" t="str">
        <f>'Т2.1'!B5</f>
        <v>636930, Томская обл., с.Первомайское, ул.Полевая, д.11</v>
      </c>
      <c r="C6" s="241"/>
      <c r="D6" s="241"/>
      <c r="E6" s="241"/>
    </row>
    <row r="7" spans="1:5" ht="15">
      <c r="A7" s="7" t="s">
        <v>66</v>
      </c>
      <c r="B7" s="241">
        <f>'Т2.1'!B6</f>
        <v>2011</v>
      </c>
      <c r="C7" s="241"/>
      <c r="D7" s="241"/>
      <c r="E7" s="241"/>
    </row>
    <row r="8" spans="2:5" ht="15.75" thickBot="1">
      <c r="B8" s="252"/>
      <c r="C8" s="252"/>
      <c r="D8" s="252"/>
      <c r="E8" s="252"/>
    </row>
    <row r="9" spans="1:10" ht="15">
      <c r="A9" s="242"/>
      <c r="B9" s="243"/>
      <c r="C9" s="243"/>
      <c r="D9" s="243"/>
      <c r="E9" s="243"/>
      <c r="F9" s="243"/>
      <c r="G9" s="243"/>
      <c r="H9" s="243"/>
      <c r="I9" s="243"/>
      <c r="J9" s="244"/>
    </row>
    <row r="10" spans="1:10" ht="15">
      <c r="A10" s="245"/>
      <c r="B10" s="246"/>
      <c r="C10" s="246"/>
      <c r="D10" s="246"/>
      <c r="E10" s="246"/>
      <c r="F10" s="246"/>
      <c r="G10" s="246"/>
      <c r="H10" s="246"/>
      <c r="I10" s="246"/>
      <c r="J10" s="247"/>
    </row>
    <row r="11" spans="1:10" ht="15">
      <c r="A11" s="245"/>
      <c r="B11" s="246"/>
      <c r="C11" s="246"/>
      <c r="D11" s="246"/>
      <c r="E11" s="246"/>
      <c r="F11" s="246"/>
      <c r="G11" s="246"/>
      <c r="H11" s="246"/>
      <c r="I11" s="246"/>
      <c r="J11" s="247"/>
    </row>
    <row r="12" spans="1:10" ht="15">
      <c r="A12" s="245"/>
      <c r="B12" s="246"/>
      <c r="C12" s="246"/>
      <c r="D12" s="246"/>
      <c r="E12" s="246"/>
      <c r="F12" s="246"/>
      <c r="G12" s="246"/>
      <c r="H12" s="246"/>
      <c r="I12" s="246"/>
      <c r="J12" s="247"/>
    </row>
    <row r="13" spans="1:10" ht="15">
      <c r="A13" s="245"/>
      <c r="B13" s="246"/>
      <c r="C13" s="246"/>
      <c r="D13" s="246"/>
      <c r="E13" s="246"/>
      <c r="F13" s="246"/>
      <c r="G13" s="246"/>
      <c r="H13" s="246"/>
      <c r="I13" s="246"/>
      <c r="J13" s="247"/>
    </row>
    <row r="14" spans="1:10" ht="15">
      <c r="A14" s="245"/>
      <c r="B14" s="246"/>
      <c r="C14" s="246"/>
      <c r="D14" s="246"/>
      <c r="E14" s="246"/>
      <c r="F14" s="246"/>
      <c r="G14" s="246"/>
      <c r="H14" s="246"/>
      <c r="I14" s="246"/>
      <c r="J14" s="247"/>
    </row>
    <row r="15" spans="1:10" ht="15">
      <c r="A15" s="245"/>
      <c r="B15" s="246"/>
      <c r="C15" s="246"/>
      <c r="D15" s="246"/>
      <c r="E15" s="246"/>
      <c r="F15" s="246"/>
      <c r="G15" s="246"/>
      <c r="H15" s="246"/>
      <c r="I15" s="246"/>
      <c r="J15" s="247"/>
    </row>
    <row r="16" spans="1:10" ht="15">
      <c r="A16" s="245"/>
      <c r="B16" s="246"/>
      <c r="C16" s="246"/>
      <c r="D16" s="246"/>
      <c r="E16" s="246"/>
      <c r="F16" s="246"/>
      <c r="G16" s="246"/>
      <c r="H16" s="246"/>
      <c r="I16" s="246"/>
      <c r="J16" s="247"/>
    </row>
    <row r="17" spans="1:10" ht="15">
      <c r="A17" s="245"/>
      <c r="B17" s="246"/>
      <c r="C17" s="246"/>
      <c r="D17" s="246"/>
      <c r="E17" s="246"/>
      <c r="F17" s="246"/>
      <c r="G17" s="246"/>
      <c r="H17" s="246"/>
      <c r="I17" s="246"/>
      <c r="J17" s="247"/>
    </row>
    <row r="18" spans="1:10" ht="15">
      <c r="A18" s="245"/>
      <c r="B18" s="246"/>
      <c r="C18" s="246"/>
      <c r="D18" s="246"/>
      <c r="E18" s="246"/>
      <c r="F18" s="246"/>
      <c r="G18" s="246"/>
      <c r="H18" s="246"/>
      <c r="I18" s="246"/>
      <c r="J18" s="247"/>
    </row>
    <row r="19" spans="1:10" ht="15">
      <c r="A19" s="245"/>
      <c r="B19" s="246"/>
      <c r="C19" s="246"/>
      <c r="D19" s="246"/>
      <c r="E19" s="246"/>
      <c r="F19" s="246"/>
      <c r="G19" s="246"/>
      <c r="H19" s="246"/>
      <c r="I19" s="246"/>
      <c r="J19" s="247"/>
    </row>
    <row r="20" spans="1:10" ht="15">
      <c r="A20" s="245"/>
      <c r="B20" s="246"/>
      <c r="C20" s="246"/>
      <c r="D20" s="246"/>
      <c r="E20" s="246"/>
      <c r="F20" s="246"/>
      <c r="G20" s="246"/>
      <c r="H20" s="246"/>
      <c r="I20" s="246"/>
      <c r="J20" s="247"/>
    </row>
    <row r="21" spans="1:10" ht="15">
      <c r="A21" s="245"/>
      <c r="B21" s="246"/>
      <c r="C21" s="246"/>
      <c r="D21" s="246"/>
      <c r="E21" s="246"/>
      <c r="F21" s="246"/>
      <c r="G21" s="246"/>
      <c r="H21" s="246"/>
      <c r="I21" s="246"/>
      <c r="J21" s="247"/>
    </row>
    <row r="22" spans="1:10" ht="15">
      <c r="A22" s="245"/>
      <c r="B22" s="246"/>
      <c r="C22" s="246"/>
      <c r="D22" s="246"/>
      <c r="E22" s="246"/>
      <c r="F22" s="246"/>
      <c r="G22" s="246"/>
      <c r="H22" s="246"/>
      <c r="I22" s="246"/>
      <c r="J22" s="247"/>
    </row>
    <row r="23" spans="1:10" ht="15">
      <c r="A23" s="245"/>
      <c r="B23" s="246"/>
      <c r="C23" s="246"/>
      <c r="D23" s="246"/>
      <c r="E23" s="246"/>
      <c r="F23" s="246"/>
      <c r="G23" s="246"/>
      <c r="H23" s="246"/>
      <c r="I23" s="246"/>
      <c r="J23" s="247"/>
    </row>
    <row r="24" spans="1:10" ht="15">
      <c r="A24" s="245"/>
      <c r="B24" s="246"/>
      <c r="C24" s="246"/>
      <c r="D24" s="246"/>
      <c r="E24" s="246"/>
      <c r="F24" s="246"/>
      <c r="G24" s="246"/>
      <c r="H24" s="246"/>
      <c r="I24" s="246"/>
      <c r="J24" s="247"/>
    </row>
    <row r="25" spans="1:10" ht="15.75" thickBo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</row>
    <row r="27" spans="1:10" ht="33.75" customHeight="1">
      <c r="A27" s="199" t="s">
        <v>101</v>
      </c>
      <c r="B27" s="199"/>
      <c r="C27" s="199"/>
      <c r="D27" s="199"/>
      <c r="E27" s="199"/>
      <c r="F27" s="199"/>
      <c r="G27" s="199"/>
      <c r="H27" s="199"/>
      <c r="I27" s="199"/>
      <c r="J27" s="199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B1:L18"/>
  <sheetViews>
    <sheetView zoomScalePageLayoutView="0" workbookViewId="0" topLeftCell="A1">
      <selection activeCell="E25" sqref="E25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2" t="s">
        <v>130</v>
      </c>
      <c r="C1" s="272"/>
      <c r="D1" s="272"/>
      <c r="E1" s="272"/>
      <c r="F1" s="272"/>
      <c r="G1" s="272"/>
      <c r="H1" s="272"/>
      <c r="I1" s="272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241" t="str">
        <f>'Т2.1'!B2</f>
        <v>ООО Коммунальные Системы "Первомайское"</v>
      </c>
      <c r="D3" s="241"/>
      <c r="E3" s="241"/>
      <c r="F3" s="241"/>
      <c r="G3" s="241"/>
      <c r="H3" s="241"/>
      <c r="I3" s="241"/>
    </row>
    <row r="4" spans="2:9" ht="15">
      <c r="B4" s="7" t="s">
        <v>27</v>
      </c>
      <c r="C4" s="241">
        <f>'Т2.1'!B3</f>
        <v>7012005856</v>
      </c>
      <c r="D4" s="241"/>
      <c r="E4" s="241"/>
      <c r="F4" s="241"/>
      <c r="G4" s="241"/>
      <c r="H4" s="241"/>
      <c r="I4" s="241"/>
    </row>
    <row r="5" spans="2:9" ht="15">
      <c r="B5" s="7" t="s">
        <v>28</v>
      </c>
      <c r="C5" s="241">
        <f>'Т2.1'!B4</f>
        <v>701201001</v>
      </c>
      <c r="D5" s="241"/>
      <c r="E5" s="241"/>
      <c r="F5" s="241"/>
      <c r="G5" s="241"/>
      <c r="H5" s="241"/>
      <c r="I5" s="241"/>
    </row>
    <row r="6" spans="2:9" ht="15">
      <c r="B6" s="7" t="s">
        <v>66</v>
      </c>
      <c r="C6" s="241">
        <f>'Т2.1'!B6</f>
        <v>2011</v>
      </c>
      <c r="D6" s="241"/>
      <c r="E6" s="241"/>
      <c r="F6" s="241"/>
      <c r="G6" s="241"/>
      <c r="H6" s="241"/>
      <c r="I6" s="241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70</v>
      </c>
      <c r="C8" s="240" t="s">
        <v>137</v>
      </c>
      <c r="D8" s="240"/>
      <c r="E8" s="240"/>
      <c r="F8" s="240"/>
      <c r="G8" s="240"/>
      <c r="H8" s="240"/>
      <c r="I8" s="240"/>
    </row>
    <row r="9" spans="2:9" ht="28.5" customHeight="1">
      <c r="B9" s="13" t="s">
        <v>32</v>
      </c>
      <c r="C9" s="240" t="s">
        <v>138</v>
      </c>
      <c r="D9" s="240"/>
      <c r="E9" s="240"/>
      <c r="F9" s="240"/>
      <c r="G9" s="240"/>
      <c r="H9" s="240"/>
      <c r="I9" s="240"/>
    </row>
    <row r="10" spans="2:9" ht="27" customHeight="1">
      <c r="B10" s="13" t="s">
        <v>31</v>
      </c>
      <c r="C10" s="240" t="s">
        <v>139</v>
      </c>
      <c r="D10" s="240"/>
      <c r="E10" s="240"/>
      <c r="F10" s="240"/>
      <c r="G10" s="240"/>
      <c r="H10" s="240"/>
      <c r="I10" s="240"/>
    </row>
    <row r="11" spans="2:9" ht="28.5" customHeight="1">
      <c r="B11" s="13" t="s">
        <v>29</v>
      </c>
      <c r="C11" s="273" t="s">
        <v>140</v>
      </c>
      <c r="D11" s="240"/>
      <c r="E11" s="240"/>
      <c r="F11" s="240"/>
      <c r="G11" s="240"/>
      <c r="H11" s="240"/>
      <c r="I11" s="240"/>
    </row>
    <row r="12" spans="2:9" ht="27" customHeight="1">
      <c r="B12" s="13" t="s">
        <v>30</v>
      </c>
      <c r="C12" s="240" t="s">
        <v>147</v>
      </c>
      <c r="D12" s="240"/>
      <c r="E12" s="240"/>
      <c r="F12" s="240"/>
      <c r="G12" s="240"/>
      <c r="H12" s="240"/>
      <c r="I12" s="240"/>
    </row>
    <row r="14" spans="2:12" ht="22.5" customHeight="1">
      <c r="B14" s="254" t="s">
        <v>56</v>
      </c>
      <c r="C14" s="255"/>
      <c r="D14" s="255"/>
      <c r="E14" s="255"/>
      <c r="F14" s="255"/>
      <c r="G14" s="255"/>
      <c r="H14" s="255"/>
      <c r="I14" s="256"/>
      <c r="J14" s="263" t="s">
        <v>131</v>
      </c>
      <c r="K14" s="264"/>
      <c r="L14" s="265"/>
    </row>
    <row r="15" spans="2:12" ht="27" customHeight="1">
      <c r="B15" s="257" t="s">
        <v>57</v>
      </c>
      <c r="C15" s="258"/>
      <c r="D15" s="258"/>
      <c r="E15" s="258"/>
      <c r="F15" s="258"/>
      <c r="G15" s="258"/>
      <c r="H15" s="258"/>
      <c r="I15" s="259"/>
      <c r="J15" s="266"/>
      <c r="K15" s="267"/>
      <c r="L15" s="268"/>
    </row>
    <row r="16" spans="2:12" ht="57.75" customHeight="1">
      <c r="B16" s="260" t="s">
        <v>71</v>
      </c>
      <c r="C16" s="261"/>
      <c r="D16" s="261"/>
      <c r="E16" s="261"/>
      <c r="F16" s="261"/>
      <c r="G16" s="261"/>
      <c r="H16" s="261"/>
      <c r="I16" s="262"/>
      <c r="J16" s="269"/>
      <c r="K16" s="270"/>
      <c r="L16" s="271"/>
    </row>
    <row r="18" spans="2:9" ht="32.25" customHeight="1">
      <c r="B18" s="199" t="s">
        <v>102</v>
      </c>
      <c r="C18" s="199"/>
      <c r="D18" s="199"/>
      <c r="E18" s="199"/>
      <c r="F18" s="199"/>
      <c r="G18" s="199"/>
      <c r="H18" s="199"/>
      <c r="I18" s="199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Q33"/>
  <sheetViews>
    <sheetView tabSelected="1" zoomScalePageLayoutView="0" workbookViewId="0" topLeftCell="A1">
      <selection activeCell="D12" sqref="D12:I12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46" t="s">
        <v>122</v>
      </c>
      <c r="C2" s="146"/>
      <c r="D2" s="146"/>
      <c r="E2" s="146"/>
      <c r="F2" s="146"/>
      <c r="G2" s="146"/>
      <c r="H2" s="146"/>
      <c r="I2" s="146"/>
    </row>
    <row r="3" spans="2:9" ht="9" customHeight="1" thickBot="1">
      <c r="B3" s="34"/>
      <c r="C3" s="34"/>
      <c r="D3" s="34"/>
      <c r="E3" s="34"/>
      <c r="F3" s="34"/>
      <c r="G3" s="34"/>
      <c r="H3" s="34"/>
      <c r="I3" s="34"/>
    </row>
    <row r="4" spans="2:9" ht="15.75" thickTop="1">
      <c r="B4" s="151" t="s">
        <v>0</v>
      </c>
      <c r="C4" s="152"/>
      <c r="D4" s="153" t="s">
        <v>141</v>
      </c>
      <c r="E4" s="153"/>
      <c r="F4" s="153"/>
      <c r="G4" s="153"/>
      <c r="H4" s="153"/>
      <c r="I4" s="154"/>
    </row>
    <row r="5" spans="2:9" ht="15">
      <c r="B5" s="147" t="s">
        <v>27</v>
      </c>
      <c r="C5" s="148"/>
      <c r="D5" s="149">
        <v>7012005856</v>
      </c>
      <c r="E5" s="149"/>
      <c r="F5" s="149"/>
      <c r="G5" s="149"/>
      <c r="H5" s="149"/>
      <c r="I5" s="150"/>
    </row>
    <row r="6" spans="2:9" ht="15">
      <c r="B6" s="147" t="s">
        <v>28</v>
      </c>
      <c r="C6" s="148"/>
      <c r="D6" s="149">
        <v>701201001</v>
      </c>
      <c r="E6" s="149"/>
      <c r="F6" s="149"/>
      <c r="G6" s="149"/>
      <c r="H6" s="149"/>
      <c r="I6" s="150"/>
    </row>
    <row r="7" spans="2:16" ht="16.5" thickBot="1">
      <c r="B7" s="157" t="s">
        <v>58</v>
      </c>
      <c r="C7" s="158"/>
      <c r="D7" s="149" t="s">
        <v>142</v>
      </c>
      <c r="E7" s="149"/>
      <c r="F7" s="149"/>
      <c r="G7" s="149"/>
      <c r="H7" s="149"/>
      <c r="I7" s="150"/>
      <c r="L7" s="40"/>
      <c r="M7" s="40"/>
      <c r="N7" s="40"/>
      <c r="O7" s="40"/>
      <c r="P7" s="40"/>
    </row>
    <row r="8" spans="1:16" ht="16.5" thickTop="1">
      <c r="A8" s="156"/>
      <c r="B8" s="162" t="s">
        <v>117</v>
      </c>
      <c r="C8" s="163"/>
      <c r="D8" s="138" t="s">
        <v>242</v>
      </c>
      <c r="E8" s="138"/>
      <c r="F8" s="138"/>
      <c r="G8" s="138"/>
      <c r="H8" s="138"/>
      <c r="I8" s="139"/>
      <c r="L8" s="40"/>
      <c r="M8" s="40"/>
      <c r="N8" s="40"/>
      <c r="O8" s="40"/>
      <c r="P8" s="40"/>
    </row>
    <row r="9" spans="1:17" ht="15">
      <c r="A9" s="156"/>
      <c r="B9" s="142"/>
      <c r="C9" s="143"/>
      <c r="D9" s="140"/>
      <c r="E9" s="140"/>
      <c r="F9" s="140"/>
      <c r="G9" s="140"/>
      <c r="H9" s="140"/>
      <c r="I9" s="141"/>
      <c r="M9" s="41"/>
      <c r="N9" s="41"/>
      <c r="O9" s="41"/>
      <c r="P9" s="41"/>
      <c r="Q9" s="41"/>
    </row>
    <row r="10" spans="2:17" ht="15.75">
      <c r="B10" s="142" t="s">
        <v>25</v>
      </c>
      <c r="C10" s="143"/>
      <c r="D10" s="149" t="s">
        <v>241</v>
      </c>
      <c r="E10" s="149"/>
      <c r="F10" s="149"/>
      <c r="G10" s="149"/>
      <c r="H10" s="149"/>
      <c r="I10" s="150"/>
      <c r="M10" s="42"/>
      <c r="N10" s="42"/>
      <c r="O10" s="42"/>
      <c r="P10" s="42"/>
      <c r="Q10" s="42"/>
    </row>
    <row r="11" spans="2:17" ht="15.75">
      <c r="B11" s="142" t="s">
        <v>59</v>
      </c>
      <c r="C11" s="143"/>
      <c r="D11" s="149" t="s">
        <v>243</v>
      </c>
      <c r="E11" s="149"/>
      <c r="F11" s="149"/>
      <c r="G11" s="149"/>
      <c r="H11" s="149"/>
      <c r="I11" s="150"/>
      <c r="M11" s="42"/>
      <c r="N11" s="42"/>
      <c r="O11" s="42"/>
      <c r="P11" s="42"/>
      <c r="Q11" s="42"/>
    </row>
    <row r="12" spans="2:17" ht="16.5" thickBot="1">
      <c r="B12" s="136" t="s">
        <v>1</v>
      </c>
      <c r="C12" s="137"/>
      <c r="D12" s="159" t="s">
        <v>132</v>
      </c>
      <c r="E12" s="160"/>
      <c r="F12" s="160"/>
      <c r="G12" s="160"/>
      <c r="H12" s="160"/>
      <c r="I12" s="161"/>
      <c r="M12" s="42"/>
      <c r="N12" s="42"/>
      <c r="O12" s="42"/>
      <c r="P12" s="42"/>
      <c r="Q12" s="42"/>
    </row>
    <row r="13" spans="2:17" ht="17.25" thickBot="1" thickTop="1">
      <c r="B13" s="132" t="s">
        <v>41</v>
      </c>
      <c r="C13" s="132"/>
      <c r="D13" s="132"/>
      <c r="E13" s="132"/>
      <c r="F13" s="132"/>
      <c r="G13" s="132"/>
      <c r="H13" s="132"/>
      <c r="I13" s="132"/>
      <c r="M13" s="43"/>
      <c r="N13" s="43"/>
      <c r="O13" s="43"/>
      <c r="P13" s="43"/>
      <c r="Q13" s="43"/>
    </row>
    <row r="14" spans="2:17" ht="15" customHeight="1" thickBot="1" thickTop="1">
      <c r="B14" s="135" t="s">
        <v>35</v>
      </c>
      <c r="C14" s="135"/>
      <c r="D14" s="135" t="s">
        <v>18</v>
      </c>
      <c r="E14" s="135" t="s">
        <v>23</v>
      </c>
      <c r="F14" s="135"/>
      <c r="G14" s="135"/>
      <c r="H14" s="135"/>
      <c r="I14" s="135" t="s">
        <v>26</v>
      </c>
      <c r="M14" s="41"/>
      <c r="N14" s="41"/>
      <c r="O14" s="41"/>
      <c r="P14" s="41"/>
      <c r="Q14" s="41"/>
    </row>
    <row r="15" spans="2:17" ht="49.5" customHeight="1" thickBot="1" thickTop="1">
      <c r="B15" s="135"/>
      <c r="C15" s="135"/>
      <c r="D15" s="135"/>
      <c r="E15" s="37" t="s">
        <v>19</v>
      </c>
      <c r="F15" s="37" t="s">
        <v>20</v>
      </c>
      <c r="G15" s="37" t="s">
        <v>21</v>
      </c>
      <c r="H15" s="37" t="s">
        <v>22</v>
      </c>
      <c r="I15" s="135"/>
      <c r="M15" s="41"/>
      <c r="N15" s="41"/>
      <c r="O15" s="41"/>
      <c r="P15" s="41"/>
      <c r="Q15" s="41"/>
    </row>
    <row r="16" spans="2:9" ht="16.5" thickBot="1" thickTop="1">
      <c r="B16" s="133" t="s">
        <v>33</v>
      </c>
      <c r="C16" s="35" t="s">
        <v>24</v>
      </c>
      <c r="D16" s="49">
        <v>1770.73</v>
      </c>
      <c r="E16" s="45" t="s">
        <v>133</v>
      </c>
      <c r="F16" s="45" t="s">
        <v>133</v>
      </c>
      <c r="G16" s="45" t="s">
        <v>133</v>
      </c>
      <c r="H16" s="45" t="s">
        <v>133</v>
      </c>
      <c r="I16" s="46" t="s">
        <v>133</v>
      </c>
    </row>
    <row r="17" spans="2:9" ht="16.5" thickBot="1" thickTop="1">
      <c r="B17" s="133"/>
      <c r="C17" s="36" t="s">
        <v>40</v>
      </c>
      <c r="D17" s="49">
        <v>1454.78</v>
      </c>
      <c r="E17" s="45" t="s">
        <v>133</v>
      </c>
      <c r="F17" s="45" t="s">
        <v>133</v>
      </c>
      <c r="G17" s="45" t="s">
        <v>133</v>
      </c>
      <c r="H17" s="45" t="s">
        <v>133</v>
      </c>
      <c r="I17" s="46" t="s">
        <v>133</v>
      </c>
    </row>
    <row r="18" spans="2:9" ht="16.5" thickBot="1" thickTop="1">
      <c r="B18" s="134" t="s">
        <v>34</v>
      </c>
      <c r="C18" s="35" t="s">
        <v>24</v>
      </c>
      <c r="D18" s="49">
        <v>1770.73</v>
      </c>
      <c r="E18" s="45" t="s">
        <v>133</v>
      </c>
      <c r="F18" s="45" t="s">
        <v>133</v>
      </c>
      <c r="G18" s="45" t="s">
        <v>133</v>
      </c>
      <c r="H18" s="45" t="s">
        <v>133</v>
      </c>
      <c r="I18" s="46" t="s">
        <v>133</v>
      </c>
    </row>
    <row r="19" spans="2:9" ht="27" thickBot="1" thickTop="1">
      <c r="B19" s="134"/>
      <c r="C19" s="35" t="s">
        <v>40</v>
      </c>
      <c r="D19" s="44">
        <v>1454.78</v>
      </c>
      <c r="E19" s="45" t="s">
        <v>133</v>
      </c>
      <c r="F19" s="45" t="s">
        <v>133</v>
      </c>
      <c r="G19" s="45" t="s">
        <v>133</v>
      </c>
      <c r="H19" s="45" t="s">
        <v>133</v>
      </c>
      <c r="I19" s="46" t="s">
        <v>133</v>
      </c>
    </row>
    <row r="20" spans="2:9" ht="16.5" thickBot="1" thickTop="1">
      <c r="B20" s="131" t="s">
        <v>68</v>
      </c>
      <c r="C20" s="131"/>
      <c r="D20" s="131"/>
      <c r="E20" s="131"/>
      <c r="F20" s="131"/>
      <c r="G20" s="131"/>
      <c r="H20" s="131"/>
      <c r="I20" s="131"/>
    </row>
    <row r="21" spans="2:9" ht="16.5" thickBot="1" thickTop="1">
      <c r="B21" s="133" t="s">
        <v>33</v>
      </c>
      <c r="C21" s="35" t="s">
        <v>42</v>
      </c>
      <c r="D21" s="45" t="s">
        <v>133</v>
      </c>
      <c r="E21" s="45" t="s">
        <v>133</v>
      </c>
      <c r="F21" s="45" t="s">
        <v>133</v>
      </c>
      <c r="G21" s="45" t="s">
        <v>133</v>
      </c>
      <c r="H21" s="45" t="s">
        <v>133</v>
      </c>
      <c r="I21" s="46" t="s">
        <v>133</v>
      </c>
    </row>
    <row r="22" spans="2:9" ht="16.5" thickBot="1" thickTop="1">
      <c r="B22" s="133"/>
      <c r="C22" s="36" t="s">
        <v>43</v>
      </c>
      <c r="D22" s="45" t="s">
        <v>133</v>
      </c>
      <c r="E22" s="45" t="s">
        <v>133</v>
      </c>
      <c r="F22" s="45" t="s">
        <v>133</v>
      </c>
      <c r="G22" s="45" t="s">
        <v>133</v>
      </c>
      <c r="H22" s="45" t="s">
        <v>133</v>
      </c>
      <c r="I22" s="46" t="s">
        <v>133</v>
      </c>
    </row>
    <row r="23" spans="2:9" ht="16.5" thickBot="1" thickTop="1">
      <c r="B23" s="134" t="s">
        <v>34</v>
      </c>
      <c r="C23" s="35" t="s">
        <v>42</v>
      </c>
      <c r="D23" s="45" t="s">
        <v>133</v>
      </c>
      <c r="E23" s="45" t="s">
        <v>133</v>
      </c>
      <c r="F23" s="45" t="s">
        <v>133</v>
      </c>
      <c r="G23" s="45" t="s">
        <v>133</v>
      </c>
      <c r="H23" s="45" t="s">
        <v>133</v>
      </c>
      <c r="I23" s="46" t="s">
        <v>133</v>
      </c>
    </row>
    <row r="24" spans="2:9" ht="16.5" thickBot="1" thickTop="1">
      <c r="B24" s="134"/>
      <c r="C24" s="35" t="s">
        <v>43</v>
      </c>
      <c r="D24" s="45" t="s">
        <v>133</v>
      </c>
      <c r="E24" s="45" t="s">
        <v>133</v>
      </c>
      <c r="F24" s="45" t="s">
        <v>133</v>
      </c>
      <c r="G24" s="45" t="s">
        <v>133</v>
      </c>
      <c r="H24" s="45" t="s">
        <v>133</v>
      </c>
      <c r="I24" s="46" t="s">
        <v>133</v>
      </c>
    </row>
    <row r="25" spans="2:9" ht="16.5" thickBot="1" thickTop="1">
      <c r="B25" s="131" t="s">
        <v>69</v>
      </c>
      <c r="C25" s="131"/>
      <c r="D25" s="131"/>
      <c r="E25" s="131"/>
      <c r="F25" s="131"/>
      <c r="G25" s="131"/>
      <c r="H25" s="131"/>
      <c r="I25" s="131"/>
    </row>
    <row r="26" spans="2:9" ht="16.5" thickBot="1" thickTop="1">
      <c r="B26" s="134" t="s">
        <v>33</v>
      </c>
      <c r="C26" s="35" t="s">
        <v>42</v>
      </c>
      <c r="D26" s="45" t="s">
        <v>133</v>
      </c>
      <c r="E26" s="45" t="s">
        <v>133</v>
      </c>
      <c r="F26" s="45" t="s">
        <v>133</v>
      </c>
      <c r="G26" s="45" t="s">
        <v>133</v>
      </c>
      <c r="H26" s="45" t="s">
        <v>133</v>
      </c>
      <c r="I26" s="45" t="s">
        <v>133</v>
      </c>
    </row>
    <row r="27" spans="2:9" ht="16.5" thickBot="1" thickTop="1">
      <c r="B27" s="134"/>
      <c r="C27" s="36" t="s">
        <v>43</v>
      </c>
      <c r="D27" s="45" t="s">
        <v>133</v>
      </c>
      <c r="E27" s="45" t="s">
        <v>133</v>
      </c>
      <c r="F27" s="45" t="s">
        <v>133</v>
      </c>
      <c r="G27" s="45" t="s">
        <v>133</v>
      </c>
      <c r="H27" s="45" t="s">
        <v>133</v>
      </c>
      <c r="I27" s="45" t="s">
        <v>133</v>
      </c>
    </row>
    <row r="28" spans="2:9" ht="16.5" thickBot="1" thickTop="1">
      <c r="B28" s="134" t="s">
        <v>34</v>
      </c>
      <c r="C28" s="35" t="s">
        <v>42</v>
      </c>
      <c r="D28" s="45" t="s">
        <v>133</v>
      </c>
      <c r="E28" s="45" t="s">
        <v>133</v>
      </c>
      <c r="F28" s="45" t="s">
        <v>133</v>
      </c>
      <c r="G28" s="45" t="s">
        <v>133</v>
      </c>
      <c r="H28" s="45" t="s">
        <v>133</v>
      </c>
      <c r="I28" s="45" t="s">
        <v>133</v>
      </c>
    </row>
    <row r="29" spans="2:9" ht="16.5" thickBot="1" thickTop="1">
      <c r="B29" s="134"/>
      <c r="C29" s="35" t="s">
        <v>43</v>
      </c>
      <c r="D29" s="45" t="s">
        <v>133</v>
      </c>
      <c r="E29" s="45" t="s">
        <v>133</v>
      </c>
      <c r="F29" s="45" t="s">
        <v>133</v>
      </c>
      <c r="G29" s="45" t="s">
        <v>133</v>
      </c>
      <c r="H29" s="45" t="s">
        <v>133</v>
      </c>
      <c r="I29" s="45" t="s">
        <v>133</v>
      </c>
    </row>
    <row r="30" spans="2:9" ht="25.5" customHeight="1" thickTop="1">
      <c r="B30" s="38"/>
      <c r="C30" s="38"/>
      <c r="D30" s="38"/>
      <c r="E30" s="38"/>
      <c r="F30" s="38"/>
      <c r="G30" s="38"/>
      <c r="H30" s="38"/>
      <c r="I30" s="38"/>
    </row>
    <row r="31" spans="2:9" ht="31.5" customHeight="1">
      <c r="B31" s="155" t="s">
        <v>72</v>
      </c>
      <c r="C31" s="155"/>
      <c r="D31" s="155"/>
      <c r="E31" s="155"/>
      <c r="F31" s="155"/>
      <c r="G31" s="155"/>
      <c r="H31" s="155"/>
      <c r="I31" s="155"/>
    </row>
    <row r="32" spans="2:9" ht="51.75" customHeight="1">
      <c r="B32" s="155" t="s">
        <v>123</v>
      </c>
      <c r="C32" s="155"/>
      <c r="D32" s="155"/>
      <c r="E32" s="155"/>
      <c r="F32" s="155"/>
      <c r="G32" s="155"/>
      <c r="H32" s="155"/>
      <c r="I32" s="155"/>
    </row>
    <row r="33" spans="2:9" ht="15">
      <c r="B33" s="34"/>
      <c r="C33" s="34"/>
      <c r="D33" s="34"/>
      <c r="E33" s="34"/>
      <c r="F33" s="34"/>
      <c r="G33" s="34"/>
      <c r="H33" s="34"/>
      <c r="I33" s="34"/>
    </row>
  </sheetData>
  <sheetProtection/>
  <mergeCells count="33">
    <mergeCell ref="B23:B24"/>
    <mergeCell ref="B25:I25"/>
    <mergeCell ref="B26:B27"/>
    <mergeCell ref="B28:B29"/>
    <mergeCell ref="B7:C7"/>
    <mergeCell ref="D7:I7"/>
    <mergeCell ref="D12:I12"/>
    <mergeCell ref="B8:C9"/>
    <mergeCell ref="D10:I10"/>
    <mergeCell ref="B11:C11"/>
    <mergeCell ref="B14:C15"/>
    <mergeCell ref="B16:B17"/>
    <mergeCell ref="I14:I15"/>
    <mergeCell ref="B21:B22"/>
    <mergeCell ref="B18:B19"/>
    <mergeCell ref="B20:I20"/>
    <mergeCell ref="B31:I31"/>
    <mergeCell ref="B32:I32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I17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47" customWidth="1"/>
    <col min="4" max="4" width="33.28125" style="47" customWidth="1"/>
  </cols>
  <sheetData>
    <row r="1" ht="15">
      <c r="A1" s="1"/>
    </row>
    <row r="2" spans="1:4" ht="45.75" customHeight="1">
      <c r="A2" s="164" t="s">
        <v>124</v>
      </c>
      <c r="B2" s="165"/>
      <c r="C2" s="165"/>
      <c r="D2" s="165"/>
    </row>
    <row r="3" ht="15.75" thickBot="1"/>
    <row r="4" spans="1:4" ht="15.75" thickTop="1">
      <c r="A4" s="178" t="s">
        <v>0</v>
      </c>
      <c r="B4" s="179"/>
      <c r="C4" s="180" t="str">
        <f>'Т1.1.'!D4</f>
        <v>ООО Коммунальные Системы "Первомайское"</v>
      </c>
      <c r="D4" s="181"/>
    </row>
    <row r="5" spans="1:4" ht="15">
      <c r="A5" s="182" t="s">
        <v>61</v>
      </c>
      <c r="B5" s="183"/>
      <c r="C5" s="184">
        <f>'Т1.1.'!D5</f>
        <v>7012005856</v>
      </c>
      <c r="D5" s="185"/>
    </row>
    <row r="6" spans="1:4" ht="15">
      <c r="A6" s="182" t="s">
        <v>28</v>
      </c>
      <c r="B6" s="183"/>
      <c r="C6" s="186">
        <f>'Т1.1.'!D6</f>
        <v>701201001</v>
      </c>
      <c r="D6" s="187"/>
    </row>
    <row r="7" spans="1:4" ht="15.75" thickBot="1">
      <c r="A7" s="182" t="s">
        <v>62</v>
      </c>
      <c r="B7" s="183"/>
      <c r="C7" s="190" t="str">
        <f>'Т1.1.'!D7</f>
        <v>636930, Томская обл., с.Первомайское, ул.Полевая, д.11</v>
      </c>
      <c r="D7" s="191"/>
    </row>
    <row r="8" spans="1:4" ht="29.25" customHeight="1" thickTop="1">
      <c r="A8" s="174" t="s">
        <v>60</v>
      </c>
      <c r="B8" s="175"/>
      <c r="C8" s="176" t="str">
        <f>'Т1.1.'!D8</f>
        <v>Приказ №40/158от 05.10.2010г.</v>
      </c>
      <c r="D8" s="177"/>
    </row>
    <row r="9" spans="1:4" ht="32.25" customHeight="1">
      <c r="A9" s="170" t="s">
        <v>25</v>
      </c>
      <c r="B9" s="171"/>
      <c r="C9" s="172" t="str">
        <f>'Т1.1.'!D10</f>
        <v>ДТР иГЗ ТО</v>
      </c>
      <c r="D9" s="173"/>
    </row>
    <row r="10" spans="1:4" ht="15">
      <c r="A10" s="188" t="s">
        <v>63</v>
      </c>
      <c r="B10" s="189"/>
      <c r="C10" s="172" t="str">
        <f>'Т1.1.'!D11</f>
        <v>01.01.2011-31.12.2011</v>
      </c>
      <c r="D10" s="173"/>
    </row>
    <row r="11" spans="1:4" ht="15.75" thickBot="1">
      <c r="A11" s="166" t="s">
        <v>1</v>
      </c>
      <c r="B11" s="167"/>
      <c r="C11" s="168" t="str">
        <f>'Т1.1.'!D12</f>
        <v>http://rec.tomsk.gov.ru</v>
      </c>
      <c r="D11" s="169"/>
    </row>
    <row r="12" spans="1:4" ht="16.5" thickBot="1" thickTop="1">
      <c r="A12" s="192" t="s">
        <v>46</v>
      </c>
      <c r="B12" s="192"/>
      <c r="C12" s="193" t="s">
        <v>6</v>
      </c>
      <c r="D12" s="193"/>
    </row>
    <row r="13" spans="1:4" ht="15" customHeight="1" thickBot="1" thickTop="1">
      <c r="A13" s="195" t="s">
        <v>244</v>
      </c>
      <c r="B13" s="195"/>
      <c r="C13" s="196">
        <f>'Т1.1.'!D16-'Т1.1.'!D17</f>
        <v>315.95000000000005</v>
      </c>
      <c r="D13" s="197"/>
    </row>
    <row r="14" spans="1:4" ht="16.5" thickBot="1" thickTop="1">
      <c r="A14" s="195"/>
      <c r="B14" s="195"/>
      <c r="C14" s="197"/>
      <c r="D14" s="197"/>
    </row>
    <row r="15" ht="29.25" customHeight="1" thickTop="1"/>
    <row r="16" spans="1:9" ht="33" customHeight="1">
      <c r="A16" s="194" t="s">
        <v>72</v>
      </c>
      <c r="B16" s="194"/>
      <c r="C16" s="194"/>
      <c r="D16" s="194"/>
      <c r="E16" s="18"/>
      <c r="F16" s="18"/>
      <c r="G16" s="18"/>
      <c r="H16" s="18"/>
      <c r="I16" s="18"/>
    </row>
    <row r="17" spans="1:9" ht="64.5" customHeight="1">
      <c r="A17" s="194" t="s">
        <v>125</v>
      </c>
      <c r="B17" s="194"/>
      <c r="C17" s="194"/>
      <c r="D17" s="194"/>
      <c r="E17" s="18"/>
      <c r="F17" s="18"/>
      <c r="G17" s="18"/>
      <c r="H17" s="18"/>
      <c r="I17" s="18"/>
    </row>
  </sheetData>
  <sheetProtection/>
  <mergeCells count="23">
    <mergeCell ref="A12:B12"/>
    <mergeCell ref="C12:D12"/>
    <mergeCell ref="A16:D16"/>
    <mergeCell ref="A17:D17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2:D26"/>
  <sheetViews>
    <sheetView workbookViewId="0" topLeftCell="A1">
      <selection activeCell="D7" sqref="D7"/>
    </sheetView>
  </sheetViews>
  <sheetFormatPr defaultColWidth="9.140625" defaultRowHeight="15"/>
  <cols>
    <col min="1" max="1" width="45.7109375" style="0" customWidth="1"/>
    <col min="2" max="2" width="60.8515625" style="65" customWidth="1"/>
  </cols>
  <sheetData>
    <row r="2" spans="1:3" ht="36" customHeight="1" thickBot="1">
      <c r="A2" s="198" t="s">
        <v>181</v>
      </c>
      <c r="B2" s="198"/>
      <c r="C2" s="74"/>
    </row>
    <row r="3" spans="1:3" ht="15.75" thickTop="1">
      <c r="A3" s="75" t="s">
        <v>0</v>
      </c>
      <c r="B3" s="83" t="str">
        <f>'Т1.1.'!D4</f>
        <v>ООО Коммунальные Системы "Первомайское"</v>
      </c>
      <c r="C3" s="76"/>
    </row>
    <row r="4" spans="1:2" ht="15">
      <c r="A4" s="77" t="s">
        <v>27</v>
      </c>
      <c r="B4" s="84">
        <f>'Т1.1.'!D5</f>
        <v>7012005856</v>
      </c>
    </row>
    <row r="5" spans="1:2" ht="15">
      <c r="A5" s="77" t="s">
        <v>28</v>
      </c>
      <c r="B5" s="84">
        <f>'Т1.1.'!D6</f>
        <v>701201001</v>
      </c>
    </row>
    <row r="6" spans="1:2" ht="15.75" thickBot="1">
      <c r="A6" s="77" t="s">
        <v>62</v>
      </c>
      <c r="B6" s="84" t="str">
        <f>'Т1.1.'!D7</f>
        <v>636930, Томская обл., с.Первомайское, ул.Полевая, д.11</v>
      </c>
    </row>
    <row r="7" spans="1:2" ht="75.75" thickTop="1">
      <c r="A7" s="78" t="s">
        <v>182</v>
      </c>
      <c r="B7" s="85" t="s">
        <v>147</v>
      </c>
    </row>
    <row r="8" spans="1:2" ht="30">
      <c r="A8" s="79" t="s">
        <v>25</v>
      </c>
      <c r="B8" s="86" t="s">
        <v>147</v>
      </c>
    </row>
    <row r="9" spans="1:2" ht="15">
      <c r="A9" s="80" t="s">
        <v>63</v>
      </c>
      <c r="B9" s="86" t="s">
        <v>147</v>
      </c>
    </row>
    <row r="10" spans="1:2" ht="15.75" thickBot="1">
      <c r="A10" s="81" t="s">
        <v>1</v>
      </c>
      <c r="B10" s="87" t="s">
        <v>147</v>
      </c>
    </row>
    <row r="11" spans="1:2" ht="16.5" thickBot="1" thickTop="1">
      <c r="A11" s="82" t="s">
        <v>46</v>
      </c>
      <c r="B11" s="82" t="s">
        <v>6</v>
      </c>
    </row>
    <row r="12" spans="1:2" ht="52.5" customHeight="1" thickBot="1" thickTop="1">
      <c r="A12" s="6" t="s">
        <v>183</v>
      </c>
      <c r="B12" s="67" t="s">
        <v>147</v>
      </c>
    </row>
    <row r="13" ht="16.5" thickBot="1" thickTop="1"/>
    <row r="14" spans="1:3" ht="15.75" thickTop="1">
      <c r="A14" s="75" t="s">
        <v>0</v>
      </c>
      <c r="B14" s="83" t="str">
        <f>B3</f>
        <v>ООО Коммунальные Системы "Первомайское"</v>
      </c>
      <c r="C14" s="76"/>
    </row>
    <row r="15" spans="1:2" ht="15">
      <c r="A15" s="77" t="s">
        <v>27</v>
      </c>
      <c r="B15" s="84">
        <f>B4</f>
        <v>7012005856</v>
      </c>
    </row>
    <row r="16" spans="1:2" ht="15">
      <c r="A16" s="77" t="s">
        <v>28</v>
      </c>
      <c r="B16" s="84">
        <f>B5</f>
        <v>701201001</v>
      </c>
    </row>
    <row r="17" spans="1:2" ht="15.75" thickBot="1">
      <c r="A17" s="77" t="s">
        <v>62</v>
      </c>
      <c r="B17" s="84" t="str">
        <f>B6</f>
        <v>636930, Томская обл., с.Первомайское, ул.Полевая, д.11</v>
      </c>
    </row>
    <row r="18" spans="1:2" ht="62.25" customHeight="1" thickTop="1">
      <c r="A18" s="78" t="s">
        <v>184</v>
      </c>
      <c r="B18" s="85" t="s">
        <v>147</v>
      </c>
    </row>
    <row r="19" spans="1:2" ht="30">
      <c r="A19" s="79" t="s">
        <v>25</v>
      </c>
      <c r="B19" s="86" t="s">
        <v>147</v>
      </c>
    </row>
    <row r="20" spans="1:2" ht="15">
      <c r="A20" s="80" t="s">
        <v>63</v>
      </c>
      <c r="B20" s="86" t="s">
        <v>147</v>
      </c>
    </row>
    <row r="21" spans="1:2" ht="15.75" thickBot="1">
      <c r="A21" s="81" t="s">
        <v>1</v>
      </c>
      <c r="B21" s="87" t="s">
        <v>147</v>
      </c>
    </row>
    <row r="22" spans="1:2" ht="16.5" thickBot="1" thickTop="1">
      <c r="A22" s="82" t="s">
        <v>46</v>
      </c>
      <c r="B22" s="82" t="s">
        <v>6</v>
      </c>
    </row>
    <row r="23" spans="1:2" ht="42" customHeight="1" thickBot="1" thickTop="1">
      <c r="A23" s="6" t="s">
        <v>185</v>
      </c>
      <c r="B23" s="67" t="s">
        <v>147</v>
      </c>
    </row>
    <row r="24" ht="15.75" thickTop="1"/>
    <row r="25" spans="1:4" ht="36" customHeight="1">
      <c r="A25" s="199" t="s">
        <v>72</v>
      </c>
      <c r="B25" s="199"/>
      <c r="C25" s="18"/>
      <c r="D25" s="18"/>
    </row>
    <row r="26" spans="1:4" ht="60.75" customHeight="1">
      <c r="A26" s="199" t="s">
        <v>186</v>
      </c>
      <c r="B26" s="199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  <pageSetUpPr fitToPage="1"/>
  </sheetPr>
  <dimension ref="A2:E57"/>
  <sheetViews>
    <sheetView zoomScalePageLayoutView="0" workbookViewId="0" topLeftCell="A1">
      <selection activeCell="B49" sqref="B49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9.140625" style="66" customWidth="1"/>
    <col min="5" max="5" width="10.00390625" style="0" bestFit="1" customWidth="1"/>
  </cols>
  <sheetData>
    <row r="2" spans="1:2" ht="36" customHeight="1">
      <c r="A2" s="164" t="s">
        <v>126</v>
      </c>
      <c r="B2" s="201"/>
    </row>
    <row r="3" ht="14.25" customHeight="1"/>
    <row r="4" spans="1:2" ht="15">
      <c r="A4" s="7" t="s">
        <v>0</v>
      </c>
      <c r="B4" s="39" t="str">
        <f>'Т1.1.'!D4</f>
        <v>ООО Коммунальные Системы "Первомайское"</v>
      </c>
    </row>
    <row r="5" spans="1:2" ht="15">
      <c r="A5" s="7" t="s">
        <v>27</v>
      </c>
      <c r="B5" s="39">
        <f>'Т1.1.'!D5</f>
        <v>7012005856</v>
      </c>
    </row>
    <row r="6" spans="1:2" ht="15">
      <c r="A6" s="7" t="s">
        <v>28</v>
      </c>
      <c r="B6" s="39">
        <f>'Т1.1.'!D6</f>
        <v>701201001</v>
      </c>
    </row>
    <row r="7" spans="1:2" ht="15">
      <c r="A7" s="7" t="s">
        <v>62</v>
      </c>
      <c r="B7" s="39" t="str">
        <f>'Т1.1.'!D7</f>
        <v>636930, Томская обл., с.Первомайское, ул.Полевая, д.11</v>
      </c>
    </row>
    <row r="8" spans="1:2" ht="15">
      <c r="A8" s="7" t="s">
        <v>64</v>
      </c>
      <c r="B8" s="39">
        <v>2011</v>
      </c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73</v>
      </c>
      <c r="B12" s="48" t="s">
        <v>134</v>
      </c>
    </row>
    <row r="13" spans="1:2" ht="16.5" thickBot="1" thickTop="1">
      <c r="A13" s="27" t="s">
        <v>74</v>
      </c>
      <c r="B13" s="58">
        <f>'[1]Смета'!$C$56/1000</f>
        <v>37457.32</v>
      </c>
    </row>
    <row r="14" spans="1:2" ht="48.75" customHeight="1" thickTop="1">
      <c r="A14" s="21" t="s">
        <v>75</v>
      </c>
      <c r="B14" s="60">
        <f>'[2]Тепло КС Первомайское'!$F$55/1000</f>
        <v>39218.23115223308</v>
      </c>
    </row>
    <row r="15" spans="1:2" ht="30">
      <c r="A15" s="22" t="s">
        <v>44</v>
      </c>
      <c r="B15" s="61" t="s">
        <v>147</v>
      </c>
    </row>
    <row r="16" spans="1:2" ht="15">
      <c r="A16" s="22" t="s">
        <v>113</v>
      </c>
      <c r="B16" s="61" t="s">
        <v>147</v>
      </c>
    </row>
    <row r="17" spans="1:2" ht="45">
      <c r="A17" s="22" t="s">
        <v>145</v>
      </c>
      <c r="B17" s="61">
        <f>'[2]Тепло КС Первомайское'!$F$17/1000</f>
        <v>2751.08122</v>
      </c>
    </row>
    <row r="18" spans="1:2" ht="15">
      <c r="A18" s="23" t="s">
        <v>65</v>
      </c>
      <c r="B18" s="61">
        <f>'[3]Стоимость эл-ии 2011'!$D$14/1.18</f>
        <v>3.3474576271186445</v>
      </c>
    </row>
    <row r="19" spans="1:2" ht="15">
      <c r="A19" s="23" t="s">
        <v>146</v>
      </c>
      <c r="B19" s="61">
        <f>'[2]НП Первомайка'!$E$18/1000</f>
        <v>0.8215800000000001</v>
      </c>
    </row>
    <row r="20" spans="1:2" ht="35.25" customHeight="1">
      <c r="A20" s="22" t="s">
        <v>47</v>
      </c>
      <c r="B20" s="61" t="s">
        <v>147</v>
      </c>
    </row>
    <row r="21" spans="1:2" ht="30">
      <c r="A21" s="22" t="s">
        <v>48</v>
      </c>
      <c r="B21" s="61" t="s">
        <v>147</v>
      </c>
    </row>
    <row r="22" spans="1:2" ht="45">
      <c r="A22" s="22" t="s">
        <v>49</v>
      </c>
      <c r="B22" s="61">
        <f>('[2]Тепло КС Первомайское'!$F$18+'[2]Тепло КС Первомайское'!$F$20+'[2]Тепло КС Первомайское'!$F$21)/1000</f>
        <v>13052.086660580002</v>
      </c>
    </row>
    <row r="23" spans="1:2" ht="45">
      <c r="A23" s="22" t="s">
        <v>50</v>
      </c>
      <c r="B23" s="61" t="s">
        <v>147</v>
      </c>
    </row>
    <row r="24" spans="1:2" ht="30">
      <c r="A24" s="22" t="s">
        <v>51</v>
      </c>
      <c r="B24" s="61" t="s">
        <v>147</v>
      </c>
    </row>
    <row r="25" spans="1:2" ht="30">
      <c r="A25" s="24" t="s">
        <v>52</v>
      </c>
      <c r="B25" s="61" t="s">
        <v>147</v>
      </c>
    </row>
    <row r="26" spans="1:2" ht="30">
      <c r="A26" s="22" t="s">
        <v>53</v>
      </c>
      <c r="B26" s="61">
        <f>'[2]Тепло КС Первомайское'!$F$49/1000</f>
        <v>2198.43541</v>
      </c>
    </row>
    <row r="27" spans="1:2" ht="30">
      <c r="A27" s="24" t="s">
        <v>54</v>
      </c>
      <c r="B27" s="61"/>
    </row>
    <row r="28" spans="1:2" ht="30">
      <c r="A28" s="22" t="s">
        <v>55</v>
      </c>
      <c r="B28" s="61"/>
    </row>
    <row r="29" spans="1:5" ht="63" thickBot="1">
      <c r="A29" s="25" t="s">
        <v>114</v>
      </c>
      <c r="B29" s="62" t="s">
        <v>147</v>
      </c>
      <c r="E29" s="55"/>
    </row>
    <row r="30" spans="1:2" ht="31.5" thickBot="1" thickTop="1">
      <c r="A30" s="26" t="s">
        <v>76</v>
      </c>
      <c r="B30" s="63" t="s">
        <v>147</v>
      </c>
    </row>
    <row r="31" spans="1:2" ht="15.75" thickTop="1">
      <c r="A31" s="21" t="s">
        <v>77</v>
      </c>
      <c r="B31" s="60">
        <f>'[2]Тепло КС Первомайское'!$F$57/1000</f>
        <v>37.414190000000005</v>
      </c>
    </row>
    <row r="32" spans="1:2" ht="91.5" customHeight="1" thickBot="1">
      <c r="A32" s="25" t="s">
        <v>7</v>
      </c>
      <c r="B32" s="62" t="s">
        <v>147</v>
      </c>
    </row>
    <row r="33" spans="1:2" ht="30.75" thickTop="1">
      <c r="A33" s="21" t="s">
        <v>78</v>
      </c>
      <c r="B33" s="60" t="s">
        <v>147</v>
      </c>
    </row>
    <row r="34" spans="1:2" ht="30.75" thickBot="1">
      <c r="A34" s="25" t="s">
        <v>9</v>
      </c>
      <c r="B34" s="62" t="s">
        <v>147</v>
      </c>
    </row>
    <row r="35" spans="1:2" ht="46.5" thickBot="1" thickTop="1">
      <c r="A35" s="27" t="s">
        <v>95</v>
      </c>
      <c r="B35" s="58" t="s">
        <v>147</v>
      </c>
    </row>
    <row r="36" spans="1:2" ht="16.5" thickBot="1" thickTop="1">
      <c r="A36" s="27" t="s">
        <v>79</v>
      </c>
      <c r="B36" s="58"/>
    </row>
    <row r="37" spans="1:2" ht="16.5" thickBot="1" thickTop="1">
      <c r="A37" s="27" t="s">
        <v>80</v>
      </c>
      <c r="B37" s="58"/>
    </row>
    <row r="38" spans="1:2" ht="31.5" thickBot="1" thickTop="1">
      <c r="A38" s="27" t="s">
        <v>81</v>
      </c>
      <c r="B38" s="58">
        <v>24.609</v>
      </c>
    </row>
    <row r="39" spans="1:2" ht="16.5" thickBot="1" thickTop="1">
      <c r="A39" s="27" t="s">
        <v>82</v>
      </c>
      <c r="B39" s="58" t="s">
        <v>147</v>
      </c>
    </row>
    <row r="40" spans="1:2" ht="30.75" thickTop="1">
      <c r="A40" s="21" t="s">
        <v>83</v>
      </c>
      <c r="B40" s="60">
        <f>'[2]Тепло КС Первомайское'!$F$44/1000</f>
        <v>19.8293</v>
      </c>
    </row>
    <row r="41" spans="1:2" ht="15">
      <c r="A41" s="22" t="s">
        <v>8</v>
      </c>
      <c r="B41" s="61">
        <f>5001.2/1000</f>
        <v>5.0012</v>
      </c>
    </row>
    <row r="42" spans="1:2" ht="15.75" thickBot="1">
      <c r="A42" s="25" t="s">
        <v>67</v>
      </c>
      <c r="B42" s="62">
        <f>B40-B41</f>
        <v>14.8281</v>
      </c>
    </row>
    <row r="43" spans="1:2" ht="32.25" customHeight="1" thickBot="1" thickTop="1">
      <c r="A43" s="27" t="s">
        <v>84</v>
      </c>
      <c r="B43" s="58">
        <f>'[2]НП Первомайка'!$E$8</f>
        <v>15.41</v>
      </c>
    </row>
    <row r="44" spans="1:2" ht="31.5" thickBot="1" thickTop="1">
      <c r="A44" s="27" t="s">
        <v>85</v>
      </c>
      <c r="B44" s="58">
        <v>12.1</v>
      </c>
    </row>
    <row r="45" spans="1:2" ht="31.5" thickBot="1" thickTop="1">
      <c r="A45" s="27" t="s">
        <v>86</v>
      </c>
      <c r="B45" s="58" t="s">
        <v>147</v>
      </c>
    </row>
    <row r="46" spans="1:2" ht="16.5" thickBot="1" thickTop="1">
      <c r="A46" s="27" t="s">
        <v>87</v>
      </c>
      <c r="B46" s="58" t="s">
        <v>147</v>
      </c>
    </row>
    <row r="47" spans="1:2" ht="16.5" thickBot="1" thickTop="1">
      <c r="A47" s="27" t="s">
        <v>88</v>
      </c>
      <c r="B47" s="58" t="s">
        <v>147</v>
      </c>
    </row>
    <row r="48" spans="1:2" ht="16.5" thickBot="1" thickTop="1">
      <c r="A48" s="27" t="s">
        <v>89</v>
      </c>
      <c r="B48" s="58" t="s">
        <v>147</v>
      </c>
    </row>
    <row r="49" spans="1:2" ht="31.5" thickBot="1" thickTop="1">
      <c r="A49" s="27" t="s">
        <v>90</v>
      </c>
      <c r="B49" s="58">
        <f>'[2]Тепло КС Первомайское'!$F$63</f>
        <v>85</v>
      </c>
    </row>
    <row r="50" spans="1:2" ht="46.5" thickBot="1" thickTop="1">
      <c r="A50" s="27" t="s">
        <v>91</v>
      </c>
      <c r="B50" s="64">
        <f>'[2]НП Первомайка'!$E$16</f>
        <v>188.97</v>
      </c>
    </row>
    <row r="51" spans="1:2" ht="46.5" thickBot="1" thickTop="1">
      <c r="A51" s="27" t="s">
        <v>92</v>
      </c>
      <c r="B51" s="58">
        <f>'[2]НП Первомайка'!$E$19</f>
        <v>33.42</v>
      </c>
    </row>
    <row r="52" spans="1:2" ht="46.5" thickBot="1" thickTop="1">
      <c r="A52" s="27" t="s">
        <v>93</v>
      </c>
      <c r="B52" s="58" t="s">
        <v>147</v>
      </c>
    </row>
    <row r="53" ht="15.75" thickTop="1"/>
    <row r="54" spans="1:2" ht="30" customHeight="1">
      <c r="A54" s="199" t="s">
        <v>94</v>
      </c>
      <c r="B54" s="199"/>
    </row>
    <row r="55" spans="1:2" ht="33" customHeight="1">
      <c r="A55" s="200" t="s">
        <v>103</v>
      </c>
      <c r="B55" s="200"/>
    </row>
    <row r="56" spans="1:2" ht="105.75" customHeight="1">
      <c r="A56" s="199" t="s">
        <v>115</v>
      </c>
      <c r="B56" s="199"/>
    </row>
    <row r="57" spans="1:2" ht="33.75" customHeight="1">
      <c r="A57" s="199" t="s">
        <v>96</v>
      </c>
      <c r="B57" s="19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10"/>
    <pageSetUpPr fitToPage="1"/>
  </sheetPr>
  <dimension ref="A1:B91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55.8515625" style="31" customWidth="1"/>
    <col min="2" max="2" width="26.28125" style="31" customWidth="1"/>
    <col min="3" max="3" width="25.8515625" style="31" customWidth="1"/>
    <col min="4" max="16384" width="9.140625" style="31" customWidth="1"/>
  </cols>
  <sheetData>
    <row r="1" spans="1:2" ht="15">
      <c r="A1" s="164" t="s">
        <v>127</v>
      </c>
      <c r="B1" s="202"/>
    </row>
    <row r="2" spans="1:2" ht="30">
      <c r="A2" s="7" t="s">
        <v>0</v>
      </c>
      <c r="B2" s="56" t="str">
        <f>'Т2'!B4</f>
        <v>ООО Коммунальные Системы "Первомайское"</v>
      </c>
    </row>
    <row r="3" spans="1:2" ht="15">
      <c r="A3" s="7" t="s">
        <v>27</v>
      </c>
      <c r="B3" s="56">
        <f>'Т2'!B5</f>
        <v>7012005856</v>
      </c>
    </row>
    <row r="4" spans="1:2" ht="15">
      <c r="A4" s="7" t="s">
        <v>28</v>
      </c>
      <c r="B4" s="56">
        <f>'Т2'!B6</f>
        <v>701201001</v>
      </c>
    </row>
    <row r="5" spans="1:2" ht="45">
      <c r="A5" s="57" t="s">
        <v>62</v>
      </c>
      <c r="B5" s="50" t="str">
        <f>'Т2'!B7</f>
        <v>636930, Томская обл., с.Первомайское, ул.Полевая, д.11</v>
      </c>
    </row>
    <row r="6" spans="1:2" ht="15">
      <c r="A6" s="7" t="s">
        <v>64</v>
      </c>
      <c r="B6" s="56">
        <f>'Т2'!B8</f>
        <v>2011</v>
      </c>
    </row>
    <row r="8" ht="15.75" thickBot="1"/>
    <row r="9" spans="1:2" ht="16.5" thickBot="1" thickTop="1">
      <c r="A9" s="68" t="s">
        <v>5</v>
      </c>
      <c r="B9" s="69" t="s">
        <v>6</v>
      </c>
    </row>
    <row r="10" spans="1:2" s="28" customFormat="1" ht="15.75" thickTop="1">
      <c r="A10" s="32" t="s">
        <v>116</v>
      </c>
      <c r="B10" s="52">
        <f>SUM(B11,B42,B52)</f>
        <v>12837.57044</v>
      </c>
    </row>
    <row r="11" spans="1:2" s="28" customFormat="1" ht="15">
      <c r="A11" s="33" t="s">
        <v>104</v>
      </c>
      <c r="B11" s="51"/>
    </row>
    <row r="12" spans="1:2" s="28" customFormat="1" ht="15">
      <c r="A12" s="29" t="s">
        <v>109</v>
      </c>
      <c r="B12" s="52">
        <f>'[2]Первомайка топливо'!$C$7/1000</f>
        <v>6427.9608100000005</v>
      </c>
    </row>
    <row r="13" spans="1:2" s="28" customFormat="1" ht="15">
      <c r="A13" s="29" t="s">
        <v>108</v>
      </c>
      <c r="B13" s="52">
        <f>'[2]Первомайка топливо'!$C$7/'[2]Первомайка топливо'!$C$6</f>
        <v>1737.2256677468088</v>
      </c>
    </row>
    <row r="14" spans="1:2" s="28" customFormat="1" ht="15">
      <c r="A14" s="29" t="s">
        <v>106</v>
      </c>
      <c r="B14" s="52">
        <f>'[2]Первомайка топливо'!$C$6</f>
        <v>3700.1300000000006</v>
      </c>
    </row>
    <row r="15" spans="1:2" s="28" customFormat="1" ht="15">
      <c r="A15" s="29" t="s">
        <v>45</v>
      </c>
      <c r="B15" s="51" t="s">
        <v>135</v>
      </c>
    </row>
    <row r="16" spans="1:2" s="28" customFormat="1" ht="15">
      <c r="A16" s="33" t="s">
        <v>148</v>
      </c>
      <c r="B16" s="51" t="s">
        <v>147</v>
      </c>
    </row>
    <row r="17" spans="1:2" s="28" customFormat="1" ht="15">
      <c r="A17" s="29" t="s">
        <v>149</v>
      </c>
      <c r="B17" s="51" t="s">
        <v>147</v>
      </c>
    </row>
    <row r="18" spans="1:2" s="28" customFormat="1" ht="30">
      <c r="A18" s="29" t="s">
        <v>150</v>
      </c>
      <c r="B18" s="51" t="s">
        <v>147</v>
      </c>
    </row>
    <row r="19" spans="1:2" s="28" customFormat="1" ht="15">
      <c r="A19" s="29" t="s">
        <v>151</v>
      </c>
      <c r="B19" s="51" t="s">
        <v>147</v>
      </c>
    </row>
    <row r="20" spans="1:2" s="28" customFormat="1" ht="15">
      <c r="A20" s="29" t="s">
        <v>45</v>
      </c>
      <c r="B20" s="51" t="s">
        <v>147</v>
      </c>
    </row>
    <row r="21" spans="1:2" s="28" customFormat="1" ht="15">
      <c r="A21" s="70" t="s">
        <v>152</v>
      </c>
      <c r="B21" s="51" t="s">
        <v>147</v>
      </c>
    </row>
    <row r="22" spans="1:2" s="28" customFormat="1" ht="30">
      <c r="A22" s="29" t="s">
        <v>153</v>
      </c>
      <c r="B22" s="51" t="s">
        <v>147</v>
      </c>
    </row>
    <row r="23" spans="1:2" s="28" customFormat="1" ht="15">
      <c r="A23" s="29" t="s">
        <v>154</v>
      </c>
      <c r="B23" s="51" t="s">
        <v>147</v>
      </c>
    </row>
    <row r="24" spans="1:2" s="28" customFormat="1" ht="15">
      <c r="A24" s="29" t="s">
        <v>151</v>
      </c>
      <c r="B24" s="51" t="s">
        <v>147</v>
      </c>
    </row>
    <row r="25" spans="1:2" s="28" customFormat="1" ht="15">
      <c r="A25" s="29" t="s">
        <v>45</v>
      </c>
      <c r="B25" s="51" t="s">
        <v>147</v>
      </c>
    </row>
    <row r="26" spans="1:2" s="28" customFormat="1" ht="15">
      <c r="A26" s="70" t="s">
        <v>155</v>
      </c>
      <c r="B26" s="51" t="s">
        <v>147</v>
      </c>
    </row>
    <row r="27" spans="1:2" s="28" customFormat="1" ht="30">
      <c r="A27" s="29" t="s">
        <v>156</v>
      </c>
      <c r="B27" s="51" t="s">
        <v>147</v>
      </c>
    </row>
    <row r="28" spans="1:2" s="28" customFormat="1" ht="15">
      <c r="A28" s="29" t="s">
        <v>157</v>
      </c>
      <c r="B28" s="51" t="s">
        <v>147</v>
      </c>
    </row>
    <row r="29" spans="1:2" s="28" customFormat="1" ht="15">
      <c r="A29" s="29" t="s">
        <v>151</v>
      </c>
      <c r="B29" s="51" t="s">
        <v>147</v>
      </c>
    </row>
    <row r="30" spans="1:2" s="28" customFormat="1" ht="15">
      <c r="A30" s="29" t="s">
        <v>45</v>
      </c>
      <c r="B30" s="51" t="s">
        <v>147</v>
      </c>
    </row>
    <row r="31" spans="1:2" s="28" customFormat="1" ht="15">
      <c r="A31" s="33" t="s">
        <v>158</v>
      </c>
      <c r="B31" s="51" t="s">
        <v>147</v>
      </c>
    </row>
    <row r="32" spans="1:2" s="28" customFormat="1" ht="15">
      <c r="A32" s="29" t="s">
        <v>159</v>
      </c>
      <c r="B32" s="51" t="s">
        <v>147</v>
      </c>
    </row>
    <row r="33" spans="1:2" s="28" customFormat="1" ht="15">
      <c r="A33" s="29" t="s">
        <v>157</v>
      </c>
      <c r="B33" s="51" t="s">
        <v>147</v>
      </c>
    </row>
    <row r="34" spans="1:2" s="28" customFormat="1" ht="15">
      <c r="A34" s="29" t="s">
        <v>160</v>
      </c>
      <c r="B34" s="51" t="s">
        <v>147</v>
      </c>
    </row>
    <row r="35" spans="1:2" s="28" customFormat="1" ht="15">
      <c r="A35" s="29" t="s">
        <v>45</v>
      </c>
      <c r="B35" s="51" t="s">
        <v>147</v>
      </c>
    </row>
    <row r="36" spans="1:2" s="28" customFormat="1" ht="15">
      <c r="A36" s="33" t="s">
        <v>161</v>
      </c>
      <c r="B36" s="51" t="s">
        <v>147</v>
      </c>
    </row>
    <row r="37" spans="1:2" s="28" customFormat="1" ht="15">
      <c r="A37" s="29" t="s">
        <v>162</v>
      </c>
      <c r="B37" s="51" t="s">
        <v>147</v>
      </c>
    </row>
    <row r="38" spans="1:2" s="28" customFormat="1" ht="15">
      <c r="A38" s="29" t="s">
        <v>105</v>
      </c>
      <c r="B38" s="51" t="s">
        <v>147</v>
      </c>
    </row>
    <row r="39" spans="1:2" s="28" customFormat="1" ht="15">
      <c r="A39" s="29" t="s">
        <v>110</v>
      </c>
      <c r="B39" s="51" t="s">
        <v>147</v>
      </c>
    </row>
    <row r="40" spans="1:2" s="28" customFormat="1" ht="15">
      <c r="A40" s="29" t="s">
        <v>45</v>
      </c>
      <c r="B40" s="51" t="s">
        <v>147</v>
      </c>
    </row>
    <row r="41" spans="1:2" s="28" customFormat="1" ht="15">
      <c r="A41" s="33" t="s">
        <v>143</v>
      </c>
      <c r="B41" s="51" t="s">
        <v>147</v>
      </c>
    </row>
    <row r="42" spans="1:2" s="28" customFormat="1" ht="15">
      <c r="A42" s="29" t="s">
        <v>144</v>
      </c>
      <c r="B42" s="52">
        <f>'[2]Первомайка топливо'!$C$10/1000</f>
        <v>12837.57044</v>
      </c>
    </row>
    <row r="43" spans="1:2" s="28" customFormat="1" ht="15">
      <c r="A43" s="29" t="s">
        <v>105</v>
      </c>
      <c r="B43" s="52">
        <f>'[2]Первомайка топливо'!$C$10/'[2]Первомайка топливо'!$C$9</f>
        <v>8846.66357020784</v>
      </c>
    </row>
    <row r="44" spans="1:2" s="28" customFormat="1" ht="15">
      <c r="A44" s="29" t="s">
        <v>110</v>
      </c>
      <c r="B44" s="52">
        <f>'[2]Первомайка топливо'!$C$9</f>
        <v>1451.12</v>
      </c>
    </row>
    <row r="45" spans="1:2" s="28" customFormat="1" ht="15">
      <c r="A45" s="29" t="s">
        <v>45</v>
      </c>
      <c r="B45" s="51" t="s">
        <v>135</v>
      </c>
    </row>
    <row r="46" spans="1:2" s="28" customFormat="1" ht="15">
      <c r="A46" s="33" t="s">
        <v>163</v>
      </c>
      <c r="B46" s="51" t="s">
        <v>147</v>
      </c>
    </row>
    <row r="47" spans="1:2" s="28" customFormat="1" ht="15">
      <c r="A47" s="29" t="s">
        <v>164</v>
      </c>
      <c r="B47" s="51" t="s">
        <v>147</v>
      </c>
    </row>
    <row r="48" spans="1:2" s="28" customFormat="1" ht="15">
      <c r="A48" s="29" t="s">
        <v>105</v>
      </c>
      <c r="B48" s="51" t="s">
        <v>147</v>
      </c>
    </row>
    <row r="49" spans="1:2" s="28" customFormat="1" ht="15">
      <c r="A49" s="29" t="s">
        <v>110</v>
      </c>
      <c r="B49" s="51" t="s">
        <v>147</v>
      </c>
    </row>
    <row r="50" spans="1:2" s="28" customFormat="1" ht="15">
      <c r="A50" s="29" t="s">
        <v>45</v>
      </c>
      <c r="B50" s="51" t="s">
        <v>147</v>
      </c>
    </row>
    <row r="51" spans="1:2" s="28" customFormat="1" ht="15">
      <c r="A51" s="33" t="s">
        <v>107</v>
      </c>
      <c r="B51" s="51" t="s">
        <v>147</v>
      </c>
    </row>
    <row r="52" spans="1:2" s="28" customFormat="1" ht="15">
      <c r="A52" s="29" t="s">
        <v>111</v>
      </c>
      <c r="B52" s="52"/>
    </row>
    <row r="53" spans="1:2" s="28" customFormat="1" ht="15">
      <c r="A53" s="29" t="s">
        <v>105</v>
      </c>
      <c r="B53" s="52"/>
    </row>
    <row r="54" spans="1:2" s="28" customFormat="1" ht="15">
      <c r="A54" s="29" t="s">
        <v>110</v>
      </c>
      <c r="B54" s="52"/>
    </row>
    <row r="55" spans="1:2" s="28" customFormat="1" ht="15">
      <c r="A55" s="29" t="s">
        <v>45</v>
      </c>
      <c r="B55" s="51"/>
    </row>
    <row r="56" spans="1:2" s="28" customFormat="1" ht="15">
      <c r="A56" s="33" t="s">
        <v>165</v>
      </c>
      <c r="B56" s="51" t="s">
        <v>147</v>
      </c>
    </row>
    <row r="57" spans="1:2" s="28" customFormat="1" ht="15">
      <c r="A57" s="29" t="s">
        <v>166</v>
      </c>
      <c r="B57" s="51" t="s">
        <v>147</v>
      </c>
    </row>
    <row r="58" spans="1:2" s="28" customFormat="1" ht="15">
      <c r="A58" s="29" t="s">
        <v>105</v>
      </c>
      <c r="B58" s="51" t="s">
        <v>147</v>
      </c>
    </row>
    <row r="59" spans="1:2" s="28" customFormat="1" ht="15">
      <c r="A59" s="29" t="s">
        <v>110</v>
      </c>
      <c r="B59" s="51" t="s">
        <v>147</v>
      </c>
    </row>
    <row r="60" spans="1:2" s="28" customFormat="1" ht="15">
      <c r="A60" s="29" t="s">
        <v>45</v>
      </c>
      <c r="B60" s="51" t="s">
        <v>147</v>
      </c>
    </row>
    <row r="61" spans="1:2" s="28" customFormat="1" ht="15">
      <c r="A61" s="33" t="s">
        <v>167</v>
      </c>
      <c r="B61" s="51" t="s">
        <v>147</v>
      </c>
    </row>
    <row r="62" spans="1:2" s="28" customFormat="1" ht="15">
      <c r="A62" s="29" t="s">
        <v>168</v>
      </c>
      <c r="B62" s="51" t="s">
        <v>147</v>
      </c>
    </row>
    <row r="63" spans="1:2" s="28" customFormat="1" ht="15">
      <c r="A63" s="29" t="s">
        <v>105</v>
      </c>
      <c r="B63" s="51" t="s">
        <v>147</v>
      </c>
    </row>
    <row r="64" spans="1:2" s="28" customFormat="1" ht="15">
      <c r="A64" s="29" t="s">
        <v>110</v>
      </c>
      <c r="B64" s="51" t="s">
        <v>147</v>
      </c>
    </row>
    <row r="65" spans="1:2" s="28" customFormat="1" ht="15">
      <c r="A65" s="29" t="s">
        <v>45</v>
      </c>
      <c r="B65" s="51" t="s">
        <v>147</v>
      </c>
    </row>
    <row r="66" spans="1:2" s="28" customFormat="1" ht="15">
      <c r="A66" s="33" t="s">
        <v>169</v>
      </c>
      <c r="B66" s="51" t="s">
        <v>147</v>
      </c>
    </row>
    <row r="67" spans="1:2" s="28" customFormat="1" ht="15">
      <c r="A67" s="29" t="s">
        <v>170</v>
      </c>
      <c r="B67" s="51" t="s">
        <v>147</v>
      </c>
    </row>
    <row r="68" spans="1:2" s="28" customFormat="1" ht="15">
      <c r="A68" s="29" t="s">
        <v>105</v>
      </c>
      <c r="B68" s="51" t="s">
        <v>147</v>
      </c>
    </row>
    <row r="69" spans="1:2" s="28" customFormat="1" ht="15">
      <c r="A69" s="29" t="s">
        <v>110</v>
      </c>
      <c r="B69" s="51" t="s">
        <v>147</v>
      </c>
    </row>
    <row r="70" spans="1:2" s="28" customFormat="1" ht="15">
      <c r="A70" s="29" t="s">
        <v>45</v>
      </c>
      <c r="B70" s="51" t="s">
        <v>147</v>
      </c>
    </row>
    <row r="71" spans="1:2" s="28" customFormat="1" ht="15">
      <c r="A71" s="33" t="s">
        <v>171</v>
      </c>
      <c r="B71" s="51" t="s">
        <v>147</v>
      </c>
    </row>
    <row r="72" spans="1:2" s="28" customFormat="1" ht="15">
      <c r="A72" s="29" t="s">
        <v>172</v>
      </c>
      <c r="B72" s="51" t="s">
        <v>147</v>
      </c>
    </row>
    <row r="73" spans="1:2" s="28" customFormat="1" ht="15">
      <c r="A73" s="29" t="s">
        <v>105</v>
      </c>
      <c r="B73" s="51" t="s">
        <v>147</v>
      </c>
    </row>
    <row r="74" spans="1:2" s="28" customFormat="1" ht="15">
      <c r="A74" s="29" t="s">
        <v>110</v>
      </c>
      <c r="B74" s="51" t="s">
        <v>147</v>
      </c>
    </row>
    <row r="75" spans="1:2" s="28" customFormat="1" ht="15">
      <c r="A75" s="29" t="s">
        <v>45</v>
      </c>
      <c r="B75" s="51" t="s">
        <v>147</v>
      </c>
    </row>
    <row r="76" spans="1:2" s="28" customFormat="1" ht="15">
      <c r="A76" s="33" t="s">
        <v>173</v>
      </c>
      <c r="B76" s="51" t="s">
        <v>147</v>
      </c>
    </row>
    <row r="77" spans="1:2" s="28" customFormat="1" ht="15">
      <c r="A77" s="29" t="s">
        <v>174</v>
      </c>
      <c r="B77" s="51" t="s">
        <v>147</v>
      </c>
    </row>
    <row r="78" spans="1:2" s="28" customFormat="1" ht="15">
      <c r="A78" s="29" t="s">
        <v>105</v>
      </c>
      <c r="B78" s="51" t="s">
        <v>147</v>
      </c>
    </row>
    <row r="79" spans="1:2" s="28" customFormat="1" ht="15">
      <c r="A79" s="29" t="s">
        <v>110</v>
      </c>
      <c r="B79" s="51" t="s">
        <v>147</v>
      </c>
    </row>
    <row r="80" spans="1:2" s="28" customFormat="1" ht="15">
      <c r="A80" s="29" t="s">
        <v>45</v>
      </c>
      <c r="B80" s="51" t="s">
        <v>147</v>
      </c>
    </row>
    <row r="81" spans="1:2" ht="15">
      <c r="A81" s="33" t="s">
        <v>175</v>
      </c>
      <c r="B81" s="71" t="s">
        <v>147</v>
      </c>
    </row>
    <row r="82" spans="1:2" ht="15">
      <c r="A82" s="29" t="s">
        <v>176</v>
      </c>
      <c r="B82" s="71" t="s">
        <v>147</v>
      </c>
    </row>
    <row r="83" spans="1:2" ht="15">
      <c r="A83" s="29" t="s">
        <v>45</v>
      </c>
      <c r="B83" s="71" t="s">
        <v>147</v>
      </c>
    </row>
    <row r="84" spans="1:2" ht="15">
      <c r="A84" s="29" t="s">
        <v>177</v>
      </c>
      <c r="B84" s="71" t="s">
        <v>147</v>
      </c>
    </row>
    <row r="85" spans="1:2" ht="15">
      <c r="A85" s="29" t="s">
        <v>178</v>
      </c>
      <c r="B85" s="71" t="s">
        <v>147</v>
      </c>
    </row>
    <row r="86" spans="1:2" ht="15">
      <c r="A86" s="33" t="s">
        <v>179</v>
      </c>
      <c r="B86" s="71" t="s">
        <v>147</v>
      </c>
    </row>
    <row r="87" spans="1:2" s="28" customFormat="1" ht="15">
      <c r="A87" s="29" t="s">
        <v>180</v>
      </c>
      <c r="B87" s="51" t="s">
        <v>147</v>
      </c>
    </row>
    <row r="88" spans="1:2" s="28" customFormat="1" ht="15">
      <c r="A88" s="29" t="s">
        <v>105</v>
      </c>
      <c r="B88" s="51" t="s">
        <v>147</v>
      </c>
    </row>
    <row r="89" spans="1:2" s="28" customFormat="1" ht="15">
      <c r="A89" s="29" t="s">
        <v>110</v>
      </c>
      <c r="B89" s="51" t="s">
        <v>147</v>
      </c>
    </row>
    <row r="90" spans="1:2" s="28" customFormat="1" ht="15.75" thickBot="1">
      <c r="A90" s="29" t="s">
        <v>45</v>
      </c>
      <c r="B90" s="72" t="s">
        <v>147</v>
      </c>
    </row>
    <row r="91" spans="1:2" ht="15">
      <c r="A91" s="30" t="s">
        <v>112</v>
      </c>
      <c r="B91" s="73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2:B16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59.140625" style="0" customWidth="1"/>
    <col min="2" max="2" width="57.00390625" style="65" customWidth="1"/>
  </cols>
  <sheetData>
    <row r="2" spans="1:2" ht="15">
      <c r="A2" s="164" t="s">
        <v>136</v>
      </c>
      <c r="B2" s="201"/>
    </row>
    <row r="3" spans="1:2" ht="57.75" customHeight="1">
      <c r="A3" s="201"/>
      <c r="B3" s="201"/>
    </row>
    <row r="4" spans="1:2" ht="15">
      <c r="A4" s="7" t="s">
        <v>0</v>
      </c>
      <c r="B4" s="39" t="str">
        <f>'Т2.1'!B2</f>
        <v>ООО Коммунальные Системы "Первомайское"</v>
      </c>
    </row>
    <row r="5" spans="1:2" ht="15">
      <c r="A5" s="7" t="s">
        <v>27</v>
      </c>
      <c r="B5" s="39">
        <f>'Т2.1'!B3</f>
        <v>7012005856</v>
      </c>
    </row>
    <row r="6" spans="1:2" ht="15">
      <c r="A6" s="7" t="s">
        <v>28</v>
      </c>
      <c r="B6" s="39">
        <f>'Т2.1'!B4</f>
        <v>701201001</v>
      </c>
    </row>
    <row r="7" spans="1:2" ht="15">
      <c r="A7" s="7" t="s">
        <v>62</v>
      </c>
      <c r="B7" s="53" t="str">
        <f>'Т2.1'!B5</f>
        <v>636930, Томская обл., с.Первомайское, ул.Полевая, д.11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7">
        <v>0</v>
      </c>
    </row>
    <row r="11" spans="1:2" ht="46.5" thickBot="1" thickTop="1">
      <c r="A11" s="10" t="s">
        <v>12</v>
      </c>
      <c r="B11" s="67">
        <v>0</v>
      </c>
    </row>
    <row r="12" spans="1:2" ht="31.5" thickBot="1" thickTop="1">
      <c r="A12" s="10" t="s">
        <v>13</v>
      </c>
      <c r="B12" s="67">
        <v>0</v>
      </c>
    </row>
    <row r="13" spans="1:2" ht="51.75" customHeight="1" thickBot="1" thickTop="1">
      <c r="A13" s="5" t="s">
        <v>14</v>
      </c>
      <c r="B13" s="67">
        <v>0</v>
      </c>
    </row>
    <row r="14" ht="15.75" thickTop="1"/>
    <row r="16" spans="1:2" ht="37.5" customHeight="1">
      <c r="A16" s="199" t="s">
        <v>97</v>
      </c>
      <c r="B16" s="19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N108"/>
  <sheetViews>
    <sheetView workbookViewId="0" topLeftCell="A1">
      <selection activeCell="B58" sqref="B58:N61"/>
    </sheetView>
  </sheetViews>
  <sheetFormatPr defaultColWidth="9.140625" defaultRowHeight="15"/>
  <cols>
    <col min="1" max="1" width="49.28125" style="0" customWidth="1"/>
    <col min="2" max="2" width="32.57421875" style="65" customWidth="1"/>
    <col min="3" max="3" width="25.421875" style="65" customWidth="1"/>
    <col min="4" max="14" width="9.140625" style="65" customWidth="1"/>
  </cols>
  <sheetData>
    <row r="1" ht="18" thickBot="1">
      <c r="A1" s="88" t="s">
        <v>187</v>
      </c>
    </row>
    <row r="2" spans="1:3" ht="15">
      <c r="A2" s="206" t="s">
        <v>0</v>
      </c>
      <c r="B2" s="208" t="str">
        <f>'Т1.1.'!D4</f>
        <v>ООО Коммунальные Системы "Первомайское"</v>
      </c>
      <c r="C2" s="209"/>
    </row>
    <row r="3" spans="1:3" ht="15.75" thickBot="1">
      <c r="A3" s="207"/>
      <c r="B3" s="210"/>
      <c r="C3" s="211"/>
    </row>
    <row r="4" spans="1:3" ht="15.75" thickBot="1">
      <c r="A4" s="89" t="s">
        <v>27</v>
      </c>
      <c r="B4" s="203">
        <f>'Т1.1.'!D5</f>
        <v>7012005856</v>
      </c>
      <c r="C4" s="203"/>
    </row>
    <row r="5" spans="1:3" ht="15.75" thickBot="1">
      <c r="A5" s="89" t="s">
        <v>28</v>
      </c>
      <c r="B5" s="203">
        <f>'Т1.1.'!D6</f>
        <v>701201001</v>
      </c>
      <c r="C5" s="203"/>
    </row>
    <row r="6" spans="1:3" ht="15.75" thickBot="1">
      <c r="A6" s="89" t="s">
        <v>62</v>
      </c>
      <c r="B6" s="203" t="str">
        <f>'Т1.1.'!D7</f>
        <v>636930, Томская обл., с.Первомайское, ул.Полевая, д.11</v>
      </c>
      <c r="C6" s="203"/>
    </row>
    <row r="7" spans="1:3" ht="14.25" customHeight="1" thickBot="1">
      <c r="A7" s="90" t="s">
        <v>188</v>
      </c>
      <c r="B7" s="203" t="s">
        <v>147</v>
      </c>
      <c r="C7" s="203"/>
    </row>
    <row r="8" spans="1:3" ht="36.75" customHeight="1" hidden="1">
      <c r="A8" s="204"/>
      <c r="B8" s="205"/>
      <c r="C8" s="205"/>
    </row>
    <row r="9" ht="1.5" customHeight="1">
      <c r="B9" s="65" t="s">
        <v>147</v>
      </c>
    </row>
    <row r="10" spans="1:3" ht="42.75" customHeight="1">
      <c r="A10" s="91" t="s">
        <v>189</v>
      </c>
      <c r="B10" s="212" t="s">
        <v>147</v>
      </c>
      <c r="C10" s="213"/>
    </row>
    <row r="11" spans="1:3" ht="48" customHeight="1">
      <c r="A11" s="91" t="s">
        <v>190</v>
      </c>
      <c r="B11" s="212" t="s">
        <v>147</v>
      </c>
      <c r="C11" s="213"/>
    </row>
    <row r="12" spans="1:3" ht="47.25" customHeight="1">
      <c r="A12" s="93" t="s">
        <v>191</v>
      </c>
      <c r="B12" s="212" t="s">
        <v>147</v>
      </c>
      <c r="C12" s="213"/>
    </row>
    <row r="13" spans="1:3" ht="24.75" customHeight="1">
      <c r="A13" s="214" t="s">
        <v>192</v>
      </c>
      <c r="B13" s="214"/>
      <c r="C13" s="214"/>
    </row>
    <row r="14" ht="15" hidden="1"/>
    <row r="15" spans="1:3" ht="45.75" thickBot="1">
      <c r="A15" s="94" t="s">
        <v>193</v>
      </c>
      <c r="B15" s="95" t="s">
        <v>194</v>
      </c>
      <c r="C15" s="95" t="s">
        <v>195</v>
      </c>
    </row>
    <row r="16" spans="1:3" ht="15.75" thickBot="1">
      <c r="A16" s="96" t="s">
        <v>196</v>
      </c>
      <c r="B16" s="123" t="s">
        <v>147</v>
      </c>
      <c r="C16" s="124" t="s">
        <v>147</v>
      </c>
    </row>
    <row r="17" spans="1:3" ht="15">
      <c r="A17" s="97" t="s">
        <v>197</v>
      </c>
      <c r="B17" s="125" t="s">
        <v>147</v>
      </c>
      <c r="C17" s="125" t="s">
        <v>147</v>
      </c>
    </row>
    <row r="18" spans="1:3" ht="15">
      <c r="A18" s="98" t="s">
        <v>198</v>
      </c>
      <c r="B18" s="59" t="s">
        <v>147</v>
      </c>
      <c r="C18" s="59" t="s">
        <v>147</v>
      </c>
    </row>
    <row r="19" spans="1:3" ht="15">
      <c r="A19" s="98" t="s">
        <v>199</v>
      </c>
      <c r="B19" s="59" t="s">
        <v>147</v>
      </c>
      <c r="C19" s="59" t="s">
        <v>147</v>
      </c>
    </row>
    <row r="20" spans="1:4" ht="18">
      <c r="A20" s="215" t="s">
        <v>237</v>
      </c>
      <c r="B20" s="215"/>
      <c r="C20" s="215"/>
      <c r="D20" s="215"/>
    </row>
    <row r="21" spans="1:2" ht="3" customHeight="1" thickBot="1">
      <c r="A21" s="99"/>
      <c r="B21" s="126"/>
    </row>
    <row r="22" spans="1:4" ht="46.5" customHeight="1" hidden="1" thickBot="1">
      <c r="A22" s="100"/>
      <c r="B22" s="216"/>
      <c r="C22" s="216"/>
      <c r="D22" s="216"/>
    </row>
    <row r="23" spans="1:4" ht="35.25" customHeight="1" hidden="1" thickBot="1">
      <c r="A23" s="100"/>
      <c r="B23" s="216"/>
      <c r="C23" s="216"/>
      <c r="D23" s="216"/>
    </row>
    <row r="24" spans="1:4" ht="15.75" hidden="1" thickBot="1">
      <c r="A24" s="100"/>
      <c r="B24" s="216"/>
      <c r="C24" s="216"/>
      <c r="D24" s="216"/>
    </row>
    <row r="25" spans="1:4" ht="15.75" hidden="1" thickBot="1">
      <c r="A25" s="100"/>
      <c r="B25" s="216"/>
      <c r="C25" s="216"/>
      <c r="D25" s="216"/>
    </row>
    <row r="26" ht="15.75" hidden="1" thickBot="1">
      <c r="A26" s="101"/>
    </row>
    <row r="27" spans="1:4" ht="15.75" thickBot="1">
      <c r="A27" s="217" t="s">
        <v>238</v>
      </c>
      <c r="B27" s="218" t="s">
        <v>200</v>
      </c>
      <c r="C27" s="218" t="s">
        <v>201</v>
      </c>
      <c r="D27" s="220" t="s">
        <v>202</v>
      </c>
    </row>
    <row r="28" spans="1:4" ht="15.75" thickBot="1">
      <c r="A28" s="217"/>
      <c r="B28" s="219"/>
      <c r="C28" s="219"/>
      <c r="D28" s="221"/>
    </row>
    <row r="29" spans="1:4" ht="27.75" customHeight="1" thickBot="1">
      <c r="A29" s="222" t="s">
        <v>239</v>
      </c>
      <c r="B29" s="223"/>
      <c r="C29" s="223"/>
      <c r="D29" s="224"/>
    </row>
    <row r="30" spans="1:4" ht="15">
      <c r="A30" s="102" t="s">
        <v>203</v>
      </c>
      <c r="B30" s="103" t="s">
        <v>147</v>
      </c>
      <c r="C30" s="104" t="s">
        <v>147</v>
      </c>
      <c r="D30" s="105" t="s">
        <v>147</v>
      </c>
    </row>
    <row r="31" spans="1:4" ht="24">
      <c r="A31" s="106" t="s">
        <v>204</v>
      </c>
      <c r="B31" s="107" t="s">
        <v>147</v>
      </c>
      <c r="C31" s="108" t="s">
        <v>147</v>
      </c>
      <c r="D31" s="109" t="s">
        <v>147</v>
      </c>
    </row>
    <row r="32" spans="1:4" ht="24">
      <c r="A32" s="106" t="s">
        <v>205</v>
      </c>
      <c r="B32" s="107" t="s">
        <v>147</v>
      </c>
      <c r="C32" s="110" t="s">
        <v>147</v>
      </c>
      <c r="D32" s="109" t="s">
        <v>147</v>
      </c>
    </row>
    <row r="33" spans="1:4" ht="15">
      <c r="A33" s="111" t="s">
        <v>206</v>
      </c>
      <c r="B33" s="107" t="s">
        <v>147</v>
      </c>
      <c r="C33" s="110" t="s">
        <v>147</v>
      </c>
      <c r="D33" s="109" t="s">
        <v>147</v>
      </c>
    </row>
    <row r="34" spans="1:4" ht="15">
      <c r="A34" s="111" t="s">
        <v>207</v>
      </c>
      <c r="B34" s="107" t="s">
        <v>147</v>
      </c>
      <c r="C34" s="112" t="s">
        <v>147</v>
      </c>
      <c r="D34" s="109" t="s">
        <v>147</v>
      </c>
    </row>
    <row r="35" spans="1:4" ht="24">
      <c r="A35" s="106" t="s">
        <v>208</v>
      </c>
      <c r="B35" s="107" t="s">
        <v>147</v>
      </c>
      <c r="C35" s="113" t="s">
        <v>147</v>
      </c>
      <c r="D35" s="109" t="s">
        <v>147</v>
      </c>
    </row>
    <row r="36" spans="1:4" ht="15">
      <c r="A36" s="114" t="s">
        <v>209</v>
      </c>
      <c r="B36" s="107" t="s">
        <v>147</v>
      </c>
      <c r="C36" s="110" t="s">
        <v>147</v>
      </c>
      <c r="D36" s="109" t="s">
        <v>147</v>
      </c>
    </row>
    <row r="37" spans="1:4" ht="24">
      <c r="A37" s="114" t="s">
        <v>210</v>
      </c>
      <c r="B37" s="107" t="s">
        <v>147</v>
      </c>
      <c r="C37" s="115" t="s">
        <v>147</v>
      </c>
      <c r="D37" s="109" t="s">
        <v>147</v>
      </c>
    </row>
    <row r="38" spans="1:4" ht="15">
      <c r="A38" s="106" t="s">
        <v>211</v>
      </c>
      <c r="B38" s="107" t="s">
        <v>147</v>
      </c>
      <c r="C38" s="108" t="s">
        <v>147</v>
      </c>
      <c r="D38" s="109" t="s">
        <v>147</v>
      </c>
    </row>
    <row r="39" spans="1:4" ht="24">
      <c r="A39" s="106" t="s">
        <v>212</v>
      </c>
      <c r="B39" s="107" t="s">
        <v>147</v>
      </c>
      <c r="C39" s="116" t="s">
        <v>147</v>
      </c>
      <c r="D39" s="109" t="s">
        <v>147</v>
      </c>
    </row>
    <row r="40" spans="1:4" ht="24">
      <c r="A40" s="106" t="s">
        <v>213</v>
      </c>
      <c r="B40" s="107" t="s">
        <v>147</v>
      </c>
      <c r="C40" s="116" t="s">
        <v>147</v>
      </c>
      <c r="D40" s="109" t="s">
        <v>147</v>
      </c>
    </row>
    <row r="41" spans="1:4" ht="15">
      <c r="A41" s="106" t="s">
        <v>214</v>
      </c>
      <c r="B41" s="107" t="s">
        <v>147</v>
      </c>
      <c r="C41" s="116" t="s">
        <v>147</v>
      </c>
      <c r="D41" s="109" t="s">
        <v>147</v>
      </c>
    </row>
    <row r="42" spans="1:4" ht="24">
      <c r="A42" s="106" t="s">
        <v>215</v>
      </c>
      <c r="B42" s="107" t="s">
        <v>147</v>
      </c>
      <c r="C42" s="116" t="s">
        <v>147</v>
      </c>
      <c r="D42" s="109" t="s">
        <v>147</v>
      </c>
    </row>
    <row r="43" spans="1:4" ht="24">
      <c r="A43" s="106" t="s">
        <v>216</v>
      </c>
      <c r="B43" s="107" t="s">
        <v>147</v>
      </c>
      <c r="C43" s="116" t="s">
        <v>147</v>
      </c>
      <c r="D43" s="109" t="s">
        <v>147</v>
      </c>
    </row>
    <row r="44" spans="1:4" ht="15">
      <c r="A44" s="106" t="s">
        <v>217</v>
      </c>
      <c r="B44" s="107" t="s">
        <v>147</v>
      </c>
      <c r="C44" s="116" t="s">
        <v>147</v>
      </c>
      <c r="D44" s="109" t="s">
        <v>147</v>
      </c>
    </row>
    <row r="45" spans="1:4" ht="15">
      <c r="A45" s="106" t="s">
        <v>218</v>
      </c>
      <c r="B45" s="107" t="s">
        <v>147</v>
      </c>
      <c r="C45" s="116" t="s">
        <v>147</v>
      </c>
      <c r="D45" s="109" t="s">
        <v>147</v>
      </c>
    </row>
    <row r="46" spans="1:4" ht="24">
      <c r="A46" s="106" t="s">
        <v>219</v>
      </c>
      <c r="B46" s="107" t="s">
        <v>147</v>
      </c>
      <c r="C46" s="116" t="s">
        <v>147</v>
      </c>
      <c r="D46" s="109" t="s">
        <v>147</v>
      </c>
    </row>
    <row r="47" spans="1:4" ht="24.75" thickBot="1">
      <c r="A47" s="117" t="s">
        <v>220</v>
      </c>
      <c r="B47" s="118" t="s">
        <v>147</v>
      </c>
      <c r="C47" s="119" t="s">
        <v>147</v>
      </c>
      <c r="D47" s="120" t="s">
        <v>147</v>
      </c>
    </row>
    <row r="48" spans="1:12" ht="15">
      <c r="A48" s="227" t="s">
        <v>221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ht="15" hidden="1">
      <c r="A49" s="121"/>
    </row>
    <row r="50" spans="1:8" ht="15" hidden="1">
      <c r="A50" s="100"/>
      <c r="B50" s="229"/>
      <c r="C50" s="229"/>
      <c r="D50" s="229"/>
      <c r="E50" s="229"/>
      <c r="F50" s="229"/>
      <c r="G50" s="229"/>
      <c r="H50" s="229"/>
    </row>
    <row r="51" spans="1:8" ht="15" hidden="1">
      <c r="A51" s="100"/>
      <c r="B51" s="229"/>
      <c r="C51" s="229"/>
      <c r="D51" s="229"/>
      <c r="E51" s="229"/>
      <c r="F51" s="229"/>
      <c r="G51" s="229"/>
      <c r="H51" s="229"/>
    </row>
    <row r="52" spans="1:8" ht="15" hidden="1">
      <c r="A52" s="100"/>
      <c r="B52" s="229"/>
      <c r="C52" s="229"/>
      <c r="D52" s="229"/>
      <c r="E52" s="229"/>
      <c r="F52" s="229"/>
      <c r="G52" s="229"/>
      <c r="H52" s="229"/>
    </row>
    <row r="53" spans="1:8" ht="15" hidden="1">
      <c r="A53" s="100"/>
      <c r="B53" s="229"/>
      <c r="C53" s="229"/>
      <c r="D53" s="229"/>
      <c r="E53" s="229"/>
      <c r="F53" s="229"/>
      <c r="G53" s="229"/>
      <c r="H53" s="229"/>
    </row>
    <row r="54" spans="13:14" ht="15" hidden="1">
      <c r="M54" s="231" t="s">
        <v>222</v>
      </c>
      <c r="N54" s="231"/>
    </row>
    <row r="55" spans="1:14" ht="15">
      <c r="A55" s="232" t="s">
        <v>223</v>
      </c>
      <c r="B55" s="235" t="s">
        <v>224</v>
      </c>
      <c r="C55" s="236" t="s">
        <v>225</v>
      </c>
      <c r="D55" s="236"/>
      <c r="E55" s="236"/>
      <c r="F55" s="236"/>
      <c r="G55" s="236"/>
      <c r="H55" s="236"/>
      <c r="I55" s="236"/>
      <c r="J55" s="236"/>
      <c r="K55" s="236"/>
      <c r="L55" s="237"/>
      <c r="M55" s="235" t="s">
        <v>195</v>
      </c>
      <c r="N55" s="235"/>
    </row>
    <row r="56" spans="1:14" ht="15">
      <c r="A56" s="233"/>
      <c r="B56" s="235"/>
      <c r="C56" s="236" t="s">
        <v>226</v>
      </c>
      <c r="D56" s="236"/>
      <c r="E56" s="236"/>
      <c r="F56" s="236"/>
      <c r="G56" s="236"/>
      <c r="H56" s="236" t="s">
        <v>227</v>
      </c>
      <c r="I56" s="236"/>
      <c r="J56" s="236"/>
      <c r="K56" s="236"/>
      <c r="L56" s="237"/>
      <c r="M56" s="235"/>
      <c r="N56" s="235"/>
    </row>
    <row r="57" spans="1:14" ht="15.75" thickBot="1">
      <c r="A57" s="234"/>
      <c r="B57" s="232"/>
      <c r="C57" s="127" t="s">
        <v>228</v>
      </c>
      <c r="D57" s="127" t="s">
        <v>229</v>
      </c>
      <c r="E57" s="127" t="s">
        <v>230</v>
      </c>
      <c r="F57" s="127" t="s">
        <v>231</v>
      </c>
      <c r="G57" s="127" t="s">
        <v>232</v>
      </c>
      <c r="H57" s="127" t="s">
        <v>228</v>
      </c>
      <c r="I57" s="127" t="s">
        <v>229</v>
      </c>
      <c r="J57" s="127" t="s">
        <v>230</v>
      </c>
      <c r="K57" s="127" t="s">
        <v>231</v>
      </c>
      <c r="L57" s="128" t="s">
        <v>232</v>
      </c>
      <c r="M57" s="235"/>
      <c r="N57" s="235"/>
    </row>
    <row r="58" spans="1:14" ht="15">
      <c r="A58" s="122" t="s">
        <v>228</v>
      </c>
      <c r="B58" s="129" t="s">
        <v>147</v>
      </c>
      <c r="C58" s="129" t="s">
        <v>147</v>
      </c>
      <c r="D58" s="129" t="s">
        <v>147</v>
      </c>
      <c r="E58" s="129" t="s">
        <v>147</v>
      </c>
      <c r="F58" s="129" t="s">
        <v>147</v>
      </c>
      <c r="G58" s="129" t="s">
        <v>147</v>
      </c>
      <c r="H58" s="129" t="s">
        <v>147</v>
      </c>
      <c r="I58" s="129" t="s">
        <v>147</v>
      </c>
      <c r="J58" s="129" t="s">
        <v>147</v>
      </c>
      <c r="K58" s="129" t="s">
        <v>147</v>
      </c>
      <c r="L58" s="130" t="s">
        <v>147</v>
      </c>
      <c r="M58" s="240" t="s">
        <v>147</v>
      </c>
      <c r="N58" s="240"/>
    </row>
    <row r="59" spans="1:14" ht="15">
      <c r="A59" s="98" t="s">
        <v>197</v>
      </c>
      <c r="B59" s="59" t="s">
        <v>147</v>
      </c>
      <c r="C59" s="59" t="s">
        <v>147</v>
      </c>
      <c r="D59" s="59" t="s">
        <v>147</v>
      </c>
      <c r="E59" s="59" t="s">
        <v>147</v>
      </c>
      <c r="F59" s="59" t="s">
        <v>147</v>
      </c>
      <c r="G59" s="59" t="s">
        <v>147</v>
      </c>
      <c r="H59" s="59" t="s">
        <v>147</v>
      </c>
      <c r="I59" s="59" t="s">
        <v>147</v>
      </c>
      <c r="J59" s="59" t="s">
        <v>147</v>
      </c>
      <c r="K59" s="59" t="s">
        <v>147</v>
      </c>
      <c r="L59" s="92" t="s">
        <v>147</v>
      </c>
      <c r="M59" s="240" t="s">
        <v>147</v>
      </c>
      <c r="N59" s="240"/>
    </row>
    <row r="60" spans="1:14" ht="15">
      <c r="A60" s="98" t="s">
        <v>233</v>
      </c>
      <c r="B60" s="59" t="s">
        <v>147</v>
      </c>
      <c r="C60" s="59" t="s">
        <v>147</v>
      </c>
      <c r="D60" s="59" t="s">
        <v>147</v>
      </c>
      <c r="E60" s="59" t="s">
        <v>147</v>
      </c>
      <c r="F60" s="59" t="s">
        <v>147</v>
      </c>
      <c r="G60" s="59" t="s">
        <v>147</v>
      </c>
      <c r="H60" s="59" t="s">
        <v>147</v>
      </c>
      <c r="I60" s="59" t="s">
        <v>147</v>
      </c>
      <c r="J60" s="59" t="s">
        <v>147</v>
      </c>
      <c r="K60" s="59" t="s">
        <v>147</v>
      </c>
      <c r="L60" s="59" t="s">
        <v>147</v>
      </c>
      <c r="M60" s="240" t="s">
        <v>147</v>
      </c>
      <c r="N60" s="240"/>
    </row>
    <row r="61" spans="1:14" ht="15">
      <c r="A61" s="98" t="s">
        <v>199</v>
      </c>
      <c r="B61" s="59" t="s">
        <v>147</v>
      </c>
      <c r="C61" s="59" t="s">
        <v>147</v>
      </c>
      <c r="D61" s="59" t="s">
        <v>147</v>
      </c>
      <c r="E61" s="59" t="s">
        <v>147</v>
      </c>
      <c r="F61" s="59" t="s">
        <v>147</v>
      </c>
      <c r="G61" s="59" t="s">
        <v>147</v>
      </c>
      <c r="H61" s="59" t="s">
        <v>147</v>
      </c>
      <c r="I61" s="59" t="s">
        <v>147</v>
      </c>
      <c r="J61" s="59" t="s">
        <v>147</v>
      </c>
      <c r="K61" s="59" t="s">
        <v>147</v>
      </c>
      <c r="L61" s="59" t="s">
        <v>147</v>
      </c>
      <c r="M61" s="240" t="s">
        <v>147</v>
      </c>
      <c r="N61" s="240"/>
    </row>
    <row r="63" spans="1:3" ht="51.75" customHeight="1">
      <c r="A63" s="230" t="s">
        <v>234</v>
      </c>
      <c r="B63" s="230"/>
      <c r="C63" s="230"/>
    </row>
    <row r="64" spans="1:3" ht="34.5" customHeight="1">
      <c r="A64" s="230" t="s">
        <v>235</v>
      </c>
      <c r="B64" s="230"/>
      <c r="C64" s="230"/>
    </row>
    <row r="65" spans="1:3" ht="18" customHeight="1">
      <c r="A65" s="230" t="s">
        <v>236</v>
      </c>
      <c r="B65" s="230"/>
      <c r="C65" s="230"/>
    </row>
    <row r="66" spans="1:4" ht="108.75" customHeight="1">
      <c r="A66" s="238" t="s">
        <v>240</v>
      </c>
      <c r="B66" s="238"/>
      <c r="C66" s="239"/>
      <c r="D66" s="239"/>
    </row>
    <row r="105" spans="1:3" ht="51" customHeight="1">
      <c r="A105" s="199" t="s">
        <v>234</v>
      </c>
      <c r="B105" s="199"/>
      <c r="C105" s="199"/>
    </row>
    <row r="106" spans="1:3" ht="42.75" customHeight="1">
      <c r="A106" s="199" t="s">
        <v>235</v>
      </c>
      <c r="B106" s="199"/>
      <c r="C106" s="199"/>
    </row>
    <row r="107" spans="1:3" ht="22.5" customHeight="1">
      <c r="A107" s="199" t="s">
        <v>236</v>
      </c>
      <c r="B107" s="199"/>
      <c r="C107" s="199"/>
    </row>
    <row r="108" spans="1:4" ht="115.5" customHeight="1">
      <c r="A108" s="225" t="s">
        <v>240</v>
      </c>
      <c r="B108" s="225"/>
      <c r="C108" s="226"/>
      <c r="D108" s="226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B20"/>
  <sheetViews>
    <sheetView zoomScalePageLayoutView="0" workbookViewId="0" topLeftCell="A1">
      <selection activeCell="B13" sqref="B13:B16"/>
    </sheetView>
  </sheetViews>
  <sheetFormatPr defaultColWidth="9.140625" defaultRowHeight="15"/>
  <cols>
    <col min="1" max="1" width="41.140625" style="0" customWidth="1"/>
    <col min="2" max="2" width="49.7109375" style="0" customWidth="1"/>
  </cols>
  <sheetData>
    <row r="2" spans="1:2" ht="15">
      <c r="A2" s="164" t="s">
        <v>128</v>
      </c>
      <c r="B2" s="201"/>
    </row>
    <row r="3" spans="1:2" ht="56.25" customHeight="1">
      <c r="A3" s="201"/>
      <c r="B3" s="201"/>
    </row>
    <row r="5" spans="1:2" ht="15">
      <c r="A5" s="7" t="s">
        <v>0</v>
      </c>
      <c r="B5" s="39" t="str">
        <f>'Т2.1'!B2</f>
        <v>ООО Коммунальные Системы "Первомайское"</v>
      </c>
    </row>
    <row r="6" spans="1:2" ht="15">
      <c r="A6" s="7" t="s">
        <v>27</v>
      </c>
      <c r="B6" s="39">
        <f>'Т3'!B5</f>
        <v>7012005856</v>
      </c>
    </row>
    <row r="7" spans="1:2" ht="15">
      <c r="A7" s="7" t="s">
        <v>28</v>
      </c>
      <c r="B7" s="39">
        <f>'Т3'!B6</f>
        <v>701201001</v>
      </c>
    </row>
    <row r="8" spans="1:2" ht="15">
      <c r="A8" s="7" t="s">
        <v>62</v>
      </c>
      <c r="B8" s="53" t="str">
        <f>'Т2.1'!B5</f>
        <v>636930, Томская обл., с.Первомайское, ул.Полевая, д.11</v>
      </c>
    </row>
    <row r="9" spans="1:2" ht="15">
      <c r="A9" s="7" t="s">
        <v>64</v>
      </c>
      <c r="B9" s="54">
        <f>'Т2.1'!B6</f>
        <v>2011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9">
        <v>1</v>
      </c>
    </row>
    <row r="14" spans="1:2" ht="47.25" customHeight="1">
      <c r="A14" s="12" t="s">
        <v>16</v>
      </c>
      <c r="B14" s="59">
        <v>1</v>
      </c>
    </row>
    <row r="15" spans="1:2" ht="48" customHeight="1">
      <c r="A15" s="12" t="s">
        <v>17</v>
      </c>
      <c r="B15" s="59">
        <v>0</v>
      </c>
    </row>
    <row r="16" spans="1:2" ht="51" customHeight="1">
      <c r="A16" s="12" t="s">
        <v>100</v>
      </c>
      <c r="B16" s="59">
        <v>0</v>
      </c>
    </row>
    <row r="19" spans="1:2" ht="15">
      <c r="A19" s="199" t="s">
        <v>98</v>
      </c>
      <c r="B19" s="199"/>
    </row>
    <row r="20" spans="1:2" ht="66.75" customHeight="1">
      <c r="A20" s="199" t="s">
        <v>99</v>
      </c>
      <c r="B20" s="199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Сапегина</cp:lastModifiedBy>
  <cp:lastPrinted>2010-07-09T07:15:49Z</cp:lastPrinted>
  <dcterms:created xsi:type="dcterms:W3CDTF">2010-02-15T13:42:22Z</dcterms:created>
  <dcterms:modified xsi:type="dcterms:W3CDTF">2011-02-22T05:33:48Z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