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<sst xmlns="http://schemas.openxmlformats.org/spreadsheetml/2006/main" count="655" uniqueCount="244">
  <si>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</si>
  <si>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</si>
  <si>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</si>
  <si>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</si>
  <si>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</si>
  <si>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</si>
  <si>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</si>
  <si>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</si>
  <si>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</si>
  <si>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</si>
  <si>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</si>
  <si>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</si>
  <si>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</si>
  <si>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</si>
  <si>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</si>
  <si>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</si>
  <si>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</si>
  <si>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</si>
  <si>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</si>
  <si>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</si>
  <si>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</si>
  <si>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</si>
  <si>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</si>
  <si>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</si>
  <si>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</si>
  <si>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</si>
  <si>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</si>
  <si>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</si>
  <si>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</si>
  <si>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</si>
  <si>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</si>
  <si>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</si>
  <si>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</si>
  <si>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</si>
  <si>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</si>
  <si>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</si>
  <si>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</si>
  <si>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</si>
  <si>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</si>
  <si>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</si>
  <si>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</si>
  <si>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</si>
  <si>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</si>
  <si>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</si>
  <si>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</si>
  <si>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</si>
  <si>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</si>
  <si>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</si>
  <si>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</si>
  <si>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</si>
  <si>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</si>
  <si>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</si>
  <si>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</si>
  <si>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</si>
  <si>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</si>
  <si>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</si>
  <si>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</si>
  <si>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</si>
  <si>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</si>
  <si>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</si>
  <si>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</si>
  <si>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</si>
  <si>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</si>
  <si>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</si>
  <si>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</si>
  <si>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</si>
  <si>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</si>
  <si>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</si>
  <si>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</si>
  <si>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</si>
  <si>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</si>
  <si>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</si>
  <si>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</si>
  <si>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</si>
  <si>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</si>
  <si>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</si>
  <si>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</si>
  <si>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</si>
  <si>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</si>
  <si>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</si>
  <si>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</si>
  <si>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</si>
  <si>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</si>
  <si>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</si>
  <si>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</si>
  <si>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</si>
  <si>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</si>
  <si>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</si>
  <si>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</si>
  <si>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</si>
  <si>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</si>
  <si>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</si>
  <si>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</si>
  <si>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</si>
  <si>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</si>
  <si>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</si>
  <si>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</si>
  <si>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</si>
  <si>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</si>
  <si>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</si>
  <si>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</si>
  <si>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</si>
  <si>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</si>
  <si>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</si>
  <si>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</si>
  <si>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</si>
  <si>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</si>
  <si>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</si>
  <si>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</si>
  <si>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</si>
  <si>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</si>
  <si>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</si>
  <si>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</si>
  <si>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</si>
  <si>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</si>
  <si>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</si>
  <si>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</si>
  <si>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</si>
  <si>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</si>
  <si>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</si>
  <si>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</si>
  <si>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</si>
  <si>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</si>
  <si>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</si>
  <si>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</si>
  <si>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</si>
  <si>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</si>
  <si>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</si>
  <si>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</si>
  <si>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</si>
  <si>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</si>
  <si>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</si>
  <si>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</si>
  <si>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</si>
  <si>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</si>
  <si>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</si>
  <si>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</si>
  <si>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</si>
  <si>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</si>
  <si>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</si>
  <si>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</si>
  <si>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</si>
  <si>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</si>
  <si>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</si>
  <si>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</si>
  <si>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</si>
  <si>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Цена топлива (руб./т.), в том числе</t>
  </si>
  <si>
    <t>Нефть</t>
  </si>
  <si>
    <t>Объем топлива  (т)</t>
  </si>
  <si>
    <t>Расходы на нефть, тыс. руб.</t>
  </si>
  <si>
    <t>* заполняется организациями самостоятельно с указанием вида топлива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</si>
  <si>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</si>
  <si>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</si>
  <si>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</si>
  <si>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</si>
  <si>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</si>
  <si>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</si>
  <si>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</si>
  <si>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</si>
  <si>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</si>
  <si>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</si>
  <si>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</si>
  <si>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</si>
  <si>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</si>
  <si>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</si>
  <si>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</si>
  <si>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</si>
  <si>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</si>
  <si>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</si>
  <si>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</si>
  <si>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</si>
  <si>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</si>
  <si>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</si>
  <si>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</si>
  <si>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</si>
  <si>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</si>
  <si>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</si>
  <si>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</si>
  <si>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</si>
  <si>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</si>
  <si>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</si>
  <si>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</si>
  <si>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</si>
  <si>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</si>
  <si>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</si>
  <si>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</si>
  <si>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</si>
  <si>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</si>
  <si>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РЭК Томской области</t>
  </si>
  <si>
    <t>http://rec.tomsk.gov.ru</t>
  </si>
  <si>
    <t>тепловая энергия</t>
  </si>
  <si>
    <t>договор поставки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</si>
  <si>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2009 год</t>
    </r>
    <r>
      <rPr>
        <b/>
        <sz val="12"/>
        <color indexed="8"/>
        <rFont val="Calibri"/>
        <family val="2"/>
      </rPr>
      <t>¹</t>
    </r>
  </si>
  <si>
    <t>636948, Томская обл., Первомайский р-н, п.Улу-Юл, ул. 50 Лет Октября д.5</t>
  </si>
  <si>
    <t>Дрова</t>
  </si>
  <si>
    <t>Расходы на дрова, тыс. руб.</t>
  </si>
  <si>
    <t>объем приобретения, тыс.к.Вт.ч</t>
  </si>
  <si>
    <t>-</t>
  </si>
  <si>
    <t>Техническая служба ООО УК "СВК"</t>
  </si>
  <si>
    <t>(3822) 514695</t>
  </si>
  <si>
    <t>г. Томск ул. Набережная р.Томи, 29</t>
  </si>
  <si>
    <t>ivanmak@sibmail.com</t>
  </si>
  <si>
    <t xml:space="preserve">        </t>
  </si>
  <si>
    <t>Уголь</t>
  </si>
  <si>
    <t>Расходы на уголь, тыс. руб.</t>
  </si>
  <si>
    <t>Цена топлива (руб./т.)</t>
  </si>
  <si>
    <t>Объем топлива (т.)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</si>
  <si>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</si>
  <si>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</si>
  <si>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</si>
  <si>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</si>
  <si>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</si>
  <si>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</si>
  <si>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</si>
  <si>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</si>
  <si>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</si>
  <si>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</si>
  <si>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</si>
  <si>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</si>
  <si>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</si>
  <si>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</si>
  <si>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</si>
  <si>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Дизельное топливо</t>
  </si>
  <si>
    <t>Расходы на дизельное топливо,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</si>
  <si>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</si>
  <si>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</si>
  <si>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</si>
  <si>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</si>
  <si>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</si>
  <si>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</si>
  <si>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</si>
  <si>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</si>
  <si>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</si>
  <si>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</si>
  <si>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</si>
  <si>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</si>
  <si>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</si>
  <si>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</si>
  <si>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</si>
  <si>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</si>
  <si>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ООО Коммунальные Системы "Первомайское"(с/п Улу-Юльское)</t>
  </si>
  <si>
    <t>Приказ №40/158от 05.10.2010г.</t>
  </si>
  <si>
    <t>01.01.2011-31.12.2011</t>
  </si>
  <si>
    <t>Тариф на услуги по передаче (транспортировке) тепловой энергии, руб/Гкал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</si>
</sst>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ck"/>
      <top style="thin"/>
      <bottom style="medium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5" fillId="11" borderId="12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2" xfId="0" applyFill="1" applyBorder="1" applyAlignment="1">
      <alignment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2" borderId="17" xfId="0" applyFill="1" applyBorder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18" xfId="0" applyFont="1" applyFill="1" applyBorder="1" applyAlignment="1">
      <alignment vertical="top"/>
    </xf>
    <xf numFmtId="0" fontId="5" fillId="11" borderId="19" xfId="0" applyFont="1" applyFill="1" applyBorder="1" applyAlignment="1">
      <alignment vertical="top"/>
    </xf>
    <xf numFmtId="0" fontId="5" fillId="3" borderId="18" xfId="0" applyFont="1" applyFill="1" applyBorder="1" applyAlignment="1">
      <alignment vertical="top" wrapText="1"/>
    </xf>
    <xf numFmtId="0" fontId="5" fillId="3" borderId="19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vertical="top" wrapText="1"/>
    </xf>
    <xf numFmtId="0" fontId="5" fillId="3" borderId="20" xfId="0" applyFont="1" applyFill="1" applyBorder="1" applyAlignment="1">
      <alignment vertical="top"/>
    </xf>
    <xf numFmtId="0" fontId="0" fillId="2" borderId="21" xfId="0" applyFill="1" applyBorder="1" applyAlignment="1">
      <alignment vertical="top" wrapText="1"/>
    </xf>
    <xf numFmtId="0" fontId="0" fillId="2" borderId="22" xfId="0" applyFill="1" applyBorder="1" applyAlignment="1">
      <alignment horizontal="left" vertical="top" wrapText="1" indent="2"/>
    </xf>
    <xf numFmtId="0" fontId="0" fillId="2" borderId="22" xfId="0" applyFill="1" applyBorder="1" applyAlignment="1">
      <alignment horizontal="left" vertical="top" wrapText="1" indent="6"/>
    </xf>
    <xf numFmtId="0" fontId="0" fillId="2" borderId="22" xfId="0" applyFill="1" applyBorder="1" applyAlignment="1">
      <alignment horizontal="left" vertical="top" wrapText="1" indent="7"/>
    </xf>
    <xf numFmtId="0" fontId="0" fillId="2" borderId="23" xfId="0" applyFill="1" applyBorder="1" applyAlignment="1">
      <alignment horizontal="left" vertical="top" wrapText="1" indent="2"/>
    </xf>
    <xf numFmtId="0" fontId="0" fillId="2" borderId="24" xfId="0" applyFill="1" applyBorder="1" applyAlignment="1">
      <alignment vertical="top" wrapText="1"/>
    </xf>
    <xf numFmtId="0" fontId="0" fillId="2" borderId="25" xfId="0" applyFill="1" applyBorder="1" applyAlignment="1">
      <alignment vertical="top" wrapText="1"/>
    </xf>
    <xf numFmtId="0" fontId="8" fillId="0" borderId="0" xfId="0" applyFont="1" applyAlignment="1">
      <alignment/>
    </xf>
    <xf numFmtId="0" fontId="8" fillId="2" borderId="22" xfId="0" applyFont="1" applyFill="1" applyBorder="1" applyAlignment="1">
      <alignment horizontal="left" vertical="top" wrapText="1" indent="6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2" xfId="55" applyNumberFormat="1" applyFont="1" applyFill="1" applyBorder="1" applyAlignment="1" applyProtection="1">
      <alignment vertical="center" wrapText="1"/>
      <protection/>
    </xf>
    <xf numFmtId="49" fontId="10" fillId="24" borderId="12" xfId="55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2" fontId="4" fillId="23" borderId="26" xfId="53" applyNumberFormat="1" applyFont="1" applyFill="1" applyBorder="1" applyAlignment="1" applyProtection="1">
      <alignment horizontal="center"/>
      <protection/>
    </xf>
    <xf numFmtId="3" fontId="4" fillId="23" borderId="27" xfId="53" applyNumberFormat="1" applyFont="1" applyFill="1" applyBorder="1" applyAlignment="1" applyProtection="1">
      <alignment horizontal="center" wrapText="1"/>
      <protection locked="0"/>
    </xf>
    <xf numFmtId="3" fontId="4" fillId="23" borderId="28" xfId="53" applyNumberFormat="1" applyFont="1" applyFill="1" applyBorder="1" applyAlignment="1" applyProtection="1">
      <alignment horizontal="center" wrapText="1"/>
      <protection locked="0"/>
    </xf>
    <xf numFmtId="0" fontId="3" fillId="2" borderId="29" xfId="53" applyFont="1" applyFill="1" applyBorder="1" applyAlignment="1" applyProtection="1">
      <alignment horizontal="left" wrapText="1"/>
      <protection/>
    </xf>
    <xf numFmtId="0" fontId="3" fillId="2" borderId="30" xfId="53" applyFont="1" applyFill="1" applyBorder="1" applyAlignment="1" applyProtection="1">
      <alignment horizontal="left" wrapText="1"/>
      <protection/>
    </xf>
    <xf numFmtId="0" fontId="3" fillId="2" borderId="30" xfId="53" applyFont="1" applyFill="1" applyBorder="1" applyAlignment="1" applyProtection="1">
      <alignment wrapText="1"/>
      <protection/>
    </xf>
    <xf numFmtId="0" fontId="7" fillId="2" borderId="31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30" xfId="54" applyFont="1" applyFill="1" applyBorder="1" applyAlignment="1" applyProtection="1">
      <alignment horizontal="right" wrapText="1"/>
      <protection/>
    </xf>
    <xf numFmtId="0" fontId="0" fillId="11" borderId="12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wrapText="1"/>
    </xf>
    <xf numFmtId="0" fontId="0" fillId="11" borderId="12" xfId="0" applyFill="1" applyBorder="1" applyAlignment="1">
      <alignment horizontal="center" vertical="center" wrapText="1"/>
    </xf>
    <xf numFmtId="2" fontId="0" fillId="11" borderId="12" xfId="0" applyNumberForma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vertical="center"/>
    </xf>
    <xf numFmtId="0" fontId="0" fillId="23" borderId="11" xfId="0" applyFill="1" applyBorder="1" applyAlignment="1">
      <alignment horizontal="right" vertical="center" wrapText="1"/>
    </xf>
    <xf numFmtId="0" fontId="0" fillId="11" borderId="12" xfId="0" applyFont="1" applyFill="1" applyBorder="1" applyAlignment="1">
      <alignment horizontal="center" vertical="center" wrapText="1"/>
    </xf>
    <xf numFmtId="2" fontId="0" fillId="11" borderId="12" xfId="0" applyNumberFormat="1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0" fillId="23" borderId="11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4" fontId="0" fillId="23" borderId="11" xfId="0" applyNumberFormat="1" applyFill="1" applyBorder="1" applyAlignment="1">
      <alignment horizontal="center" vertical="center" wrapText="1"/>
    </xf>
    <xf numFmtId="4" fontId="0" fillId="23" borderId="32" xfId="0" applyNumberFormat="1" applyFill="1" applyBorder="1" applyAlignment="1">
      <alignment horizontal="center" vertical="center" wrapText="1"/>
    </xf>
    <xf numFmtId="0" fontId="0" fillId="23" borderId="33" xfId="0" applyFill="1" applyBorder="1" applyAlignment="1">
      <alignment horizontal="center" vertical="center" wrapText="1"/>
    </xf>
    <xf numFmtId="4" fontId="0" fillId="23" borderId="33" xfId="0" applyNumberFormat="1" applyFill="1" applyBorder="1" applyAlignment="1">
      <alignment horizontal="center" vertical="center" wrapText="1"/>
    </xf>
    <xf numFmtId="4" fontId="0" fillId="23" borderId="34" xfId="0" applyNumberFormat="1" applyFill="1" applyBorder="1" applyAlignment="1">
      <alignment horizontal="center" vertical="center" wrapText="1"/>
    </xf>
    <xf numFmtId="4" fontId="0" fillId="23" borderId="35" xfId="0" applyNumberFormat="1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0" fillId="23" borderId="39" xfId="0" applyFill="1" applyBorder="1" applyAlignment="1">
      <alignment horizontal="center"/>
    </xf>
    <xf numFmtId="0" fontId="5" fillId="11" borderId="38" xfId="0" applyFont="1" applyFill="1" applyBorder="1" applyAlignment="1">
      <alignment horizontal="center"/>
    </xf>
    <xf numFmtId="0" fontId="0" fillId="11" borderId="37" xfId="0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0" fillId="0" borderId="0" xfId="0" applyFont="1" applyAlignment="1">
      <alignment horizontal="center"/>
    </xf>
    <xf numFmtId="4" fontId="8" fillId="23" borderId="33" xfId="0" applyNumberFormat="1" applyFont="1" applyFill="1" applyBorder="1" applyAlignment="1">
      <alignment horizontal="center"/>
    </xf>
    <xf numFmtId="0" fontId="8" fillId="23" borderId="33" xfId="0" applyFont="1" applyFill="1" applyBorder="1" applyAlignment="1">
      <alignment horizontal="center"/>
    </xf>
    <xf numFmtId="0" fontId="0" fillId="23" borderId="40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0" fontId="0" fillId="23" borderId="16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42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0" fillId="23" borderId="44" xfId="0" applyFill="1" applyBorder="1" applyAlignment="1">
      <alignment horizontal="center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49" fontId="10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3" xfId="0" applyFill="1" applyBorder="1" applyAlignment="1">
      <alignment horizontal="center"/>
    </xf>
    <xf numFmtId="0" fontId="8" fillId="23" borderId="45" xfId="0" applyFont="1" applyFill="1" applyBorder="1" applyAlignment="1">
      <alignment horizontal="center"/>
    </xf>
    <xf numFmtId="0" fontId="5" fillId="11" borderId="19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left"/>
    </xf>
    <xf numFmtId="0" fontId="29" fillId="0" borderId="46" xfId="0" applyFont="1" applyFill="1" applyBorder="1" applyAlignment="1">
      <alignment horizontal="center" vertical="top"/>
    </xf>
    <xf numFmtId="0" fontId="29" fillId="0" borderId="38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6" borderId="11" xfId="0" applyFill="1" applyBorder="1" applyAlignment="1">
      <alignment horizontal="left" vertical="center" wrapText="1"/>
    </xf>
    <xf numFmtId="0" fontId="11" fillId="23" borderId="11" xfId="0" applyFon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29" fillId="0" borderId="37" xfId="0" applyFont="1" applyFill="1" applyBorder="1" applyAlignment="1">
      <alignment horizontal="center" vertical="top"/>
    </xf>
    <xf numFmtId="0" fontId="30" fillId="0" borderId="18" xfId="0" applyFont="1" applyFill="1" applyBorder="1" applyAlignment="1">
      <alignment horizontal="left" vertical="center"/>
    </xf>
    <xf numFmtId="0" fontId="30" fillId="0" borderId="46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30" fillId="0" borderId="22" xfId="0" applyFont="1" applyFill="1" applyBorder="1" applyAlignment="1">
      <alignment horizontal="left" vertical="center"/>
    </xf>
    <xf numFmtId="0" fontId="30" fillId="0" borderId="47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center" vertical="top"/>
    </xf>
    <xf numFmtId="0" fontId="1" fillId="4" borderId="39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48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8" fillId="0" borderId="51" xfId="42" applyFont="1" applyFill="1" applyBorder="1" applyAlignment="1">
      <alignment horizontal="center" vertical="center" wrapText="1"/>
    </xf>
    <xf numFmtId="0" fontId="38" fillId="0" borderId="52" xfId="42" applyFont="1" applyFill="1" applyBorder="1" applyAlignment="1">
      <alignment horizontal="center" vertical="center" wrapText="1"/>
    </xf>
    <xf numFmtId="0" fontId="38" fillId="0" borderId="53" xfId="42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46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/>
    </xf>
    <xf numFmtId="0" fontId="30" fillId="0" borderId="54" xfId="0" applyFont="1" applyFill="1" applyBorder="1" applyAlignment="1">
      <alignment horizontal="left" vertical="center"/>
    </xf>
    <xf numFmtId="0" fontId="29" fillId="0" borderId="55" xfId="0" applyFont="1" applyFill="1" applyBorder="1" applyAlignment="1">
      <alignment horizontal="center"/>
    </xf>
    <xf numFmtId="0" fontId="29" fillId="0" borderId="5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2" fontId="0" fillId="11" borderId="48" xfId="0" applyNumberFormat="1" applyFill="1" applyBorder="1" applyAlignment="1">
      <alignment horizontal="center" vertical="center" wrapText="1"/>
    </xf>
    <xf numFmtId="2" fontId="0" fillId="11" borderId="50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0" xfId="0" applyFont="1" applyFill="1" applyBorder="1" applyAlignment="1">
      <alignment horizontal="left"/>
    </xf>
    <xf numFmtId="0" fontId="5" fillId="3" borderId="54" xfId="0" applyFont="1" applyFill="1" applyBorder="1" applyAlignment="1">
      <alignment horizontal="left"/>
    </xf>
    <xf numFmtId="0" fontId="0" fillId="3" borderId="54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5" fillId="3" borderId="19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46" xfId="0" applyFont="1" applyFill="1" applyBorder="1" applyAlignment="1">
      <alignment horizontal="left" vertical="top" wrapText="1"/>
    </xf>
    <xf numFmtId="0" fontId="0" fillId="3" borderId="46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5" fillId="11" borderId="18" xfId="0" applyFont="1" applyFill="1" applyBorder="1" applyAlignment="1">
      <alignment horizontal="left"/>
    </xf>
    <xf numFmtId="0" fontId="5" fillId="11" borderId="46" xfId="0" applyFont="1" applyFill="1" applyBorder="1" applyAlignment="1">
      <alignment horizontal="left"/>
    </xf>
    <xf numFmtId="0" fontId="0" fillId="11" borderId="46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57" xfId="0" applyFill="1" applyBorder="1" applyAlignment="1">
      <alignment horizontal="center" wrapText="1"/>
    </xf>
    <xf numFmtId="0" fontId="0" fillId="11" borderId="58" xfId="0" applyFill="1" applyBorder="1" applyAlignment="1">
      <alignment horizontal="center" wrapText="1"/>
    </xf>
    <xf numFmtId="0" fontId="32" fillId="0" borderId="0" xfId="0" applyFont="1" applyAlignment="1">
      <alignment horizontal="center" vertical="center" wrapText="1"/>
    </xf>
    <xf numFmtId="0" fontId="0" fillId="11" borderId="57" xfId="0" applyFill="1" applyBorder="1" applyAlignment="1">
      <alignment horizontal="center"/>
    </xf>
    <xf numFmtId="0" fontId="0" fillId="11" borderId="58" xfId="0" applyFill="1" applyBorder="1" applyAlignment="1">
      <alignment horizontal="center"/>
    </xf>
    <xf numFmtId="0" fontId="5" fillId="11" borderId="59" xfId="0" applyFont="1" applyFill="1" applyBorder="1" applyAlignment="1">
      <alignment horizontal="left" vertical="center"/>
    </xf>
    <xf numFmtId="0" fontId="5" fillId="11" borderId="60" xfId="0" applyFont="1" applyFill="1" applyBorder="1" applyAlignment="1">
      <alignment horizontal="left" vertical="center"/>
    </xf>
    <xf numFmtId="0" fontId="0" fillId="11" borderId="61" xfId="0" applyFill="1" applyBorder="1" applyAlignment="1">
      <alignment horizontal="center"/>
    </xf>
    <xf numFmtId="0" fontId="0" fillId="11" borderId="62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23" borderId="39" xfId="0" applyFill="1" applyBorder="1" applyAlignment="1">
      <alignment horizontal="center"/>
    </xf>
    <xf numFmtId="0" fontId="0" fillId="23" borderId="27" xfId="0" applyFill="1" applyBorder="1" applyAlignment="1">
      <alignment horizontal="center"/>
    </xf>
    <xf numFmtId="0" fontId="5" fillId="0" borderId="65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10" borderId="59" xfId="53" applyFont="1" applyFill="1" applyBorder="1" applyAlignment="1" applyProtection="1">
      <alignment horizontal="center" vertical="center" wrapText="1"/>
      <protection/>
    </xf>
    <xf numFmtId="0" fontId="3" fillId="10" borderId="60" xfId="53" applyFont="1" applyFill="1" applyBorder="1" applyAlignment="1" applyProtection="1">
      <alignment horizontal="center" vertical="center" wrapText="1"/>
      <protection/>
    </xf>
    <xf numFmtId="0" fontId="3" fillId="10" borderId="62" xfId="53" applyFont="1" applyFill="1" applyBorder="1" applyAlignment="1" applyProtection="1">
      <alignment horizontal="center" vertical="center" wrapText="1"/>
      <protection/>
    </xf>
    <xf numFmtId="0" fontId="3" fillId="10" borderId="64" xfId="53" applyFont="1" applyFill="1" applyBorder="1" applyAlignment="1" applyProtection="1">
      <alignment horizontal="center" vertical="center" wrapText="1"/>
      <protection/>
    </xf>
    <xf numFmtId="0" fontId="3" fillId="6" borderId="57" xfId="53" applyFont="1" applyFill="1" applyBorder="1" applyAlignment="1" applyProtection="1">
      <alignment horizontal="left" vertical="center" wrapText="1"/>
      <protection/>
    </xf>
    <xf numFmtId="0" fontId="3" fillId="6" borderId="66" xfId="53" applyFont="1" applyFill="1" applyBorder="1" applyAlignment="1" applyProtection="1">
      <alignment horizontal="left" vertical="center" wrapText="1"/>
      <protection/>
    </xf>
    <xf numFmtId="0" fontId="3" fillId="6" borderId="58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67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68" xfId="0" applyFill="1" applyBorder="1" applyAlignment="1">
      <alignment horizontal="center" vertical="center" wrapText="1"/>
    </xf>
    <xf numFmtId="0" fontId="0" fillId="10" borderId="69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2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" fontId="0" fillId="11" borderId="12" xfId="0" applyNumberFormat="1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0" fillId="23" borderId="61" xfId="0" applyFill="1" applyBorder="1" applyAlignment="1">
      <alignment horizontal="center"/>
    </xf>
    <xf numFmtId="0" fontId="0" fillId="23" borderId="70" xfId="0" applyFill="1" applyBorder="1" applyAlignment="1">
      <alignment horizontal="center"/>
    </xf>
    <xf numFmtId="0" fontId="0" fillId="23" borderId="62" xfId="0" applyFill="1" applyBorder="1" applyAlignment="1">
      <alignment horizontal="center"/>
    </xf>
    <xf numFmtId="0" fontId="0" fillId="23" borderId="71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2" xfId="0" applyFill="1" applyBorder="1" applyAlignment="1">
      <alignment horizontal="center"/>
    </xf>
    <xf numFmtId="0" fontId="0" fillId="23" borderId="63" xfId="0" applyFill="1" applyBorder="1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64" xfId="0" applyFill="1" applyBorder="1" applyAlignment="1">
      <alignment horizontal="center"/>
    </xf>
    <xf numFmtId="0" fontId="0" fillId="4" borderId="42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74" xfId="0" applyFill="1" applyBorder="1" applyAlignment="1">
      <alignment horizontal="center" vertical="top" wrapText="1"/>
    </xf>
    <xf numFmtId="0" fontId="0" fillId="4" borderId="75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76" xfId="0" applyFill="1" applyBorder="1" applyAlignment="1">
      <alignment horizontal="center" vertical="top" wrapText="1"/>
    </xf>
    <xf numFmtId="0" fontId="0" fillId="4" borderId="77" xfId="0" applyFill="1" applyBorder="1" applyAlignment="1">
      <alignment horizontal="center" vertical="top" wrapText="1"/>
    </xf>
    <xf numFmtId="0" fontId="0" fillId="4" borderId="67" xfId="0" applyFill="1" applyBorder="1" applyAlignment="1">
      <alignment horizontal="center" vertical="top" wrapText="1"/>
    </xf>
    <xf numFmtId="0" fontId="0" fillId="4" borderId="78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27" fillId="23" borderId="12" xfId="42" applyFill="1" applyBorder="1" applyAlignment="1">
      <alignment horizontal="center"/>
    </xf>
    <xf numFmtId="0" fontId="0" fillId="4" borderId="42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74" xfId="0" applyFill="1" applyBorder="1" applyAlignment="1">
      <alignment horizontal="left" vertical="center"/>
    </xf>
    <xf numFmtId="0" fontId="0" fillId="4" borderId="75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6" xfId="0" applyFill="1" applyBorder="1" applyAlignment="1">
      <alignment horizontal="left" vertical="center" wrapText="1"/>
    </xf>
    <xf numFmtId="0" fontId="0" fillId="4" borderId="77" xfId="0" applyFill="1" applyBorder="1" applyAlignment="1">
      <alignment horizontal="left" vertical="center" wrapText="1"/>
    </xf>
    <xf numFmtId="0" fontId="0" fillId="4" borderId="67" xfId="0" applyFill="1" applyBorder="1" applyAlignment="1">
      <alignment horizontal="left" vertical="center" wrapText="1"/>
    </xf>
    <xf numFmtId="0" fontId="0" fillId="4" borderId="78" xfId="0" applyFill="1" applyBorder="1" applyAlignment="1">
      <alignment horizontal="left" vertical="center" wrapText="1"/>
    </xf>
    <xf numFmtId="4" fontId="11" fillId="23" borderId="11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1;&#1072;&#1084;&#1086;&#1085;&#1086;&#1074;\&#1041;&#1102;&#1076;&#1078;&#1077;&#1090;%20&#1087;&#1083;&#1072;&#1085;%20&#1085;&#1072;%20&#1075;&#1086;&#1076;\&#1058;&#1072;&#1088;&#1080;&#1092;&#1099;%20&#1089;&#1074;&#1086;&#1076;%202010-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1;&#1072;&#1084;&#1086;&#1085;&#1086;&#1074;\&#1041;&#1102;&#1076;&#1078;&#1077;&#1090;%20&#1087;&#1083;&#1072;&#1085;%20&#1085;&#1072;%20&#1075;&#1086;&#1076;\&#1057;&#1090;&#1086;&#1080;&#1084;&#1086;&#1089;&#1090;&#1100;%20&#1058;&#1069;&#1056;%20&#1074;%20&#1090;&#1072;&#1088;&#1080;&#1092;&#1077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 КС Первомайское"/>
      <sheetName val="Тепло КС Новомариинское"/>
      <sheetName val="Тепло ГТС"/>
      <sheetName val="Тепло КСТ"/>
      <sheetName val="Тепло Асино"/>
      <sheetName val="ГВС  Асино"/>
      <sheetName val="Вода Первомайское"/>
      <sheetName val="Вода Новомариинское"/>
      <sheetName val="Вода ГТС"/>
      <sheetName val="Вода КСТ"/>
      <sheetName val="Стоки КС Первомайское"/>
      <sheetName val="Стоки ГТС"/>
      <sheetName val="ТБО Первомайка утилизация"/>
      <sheetName val="Вывоз ТБО Первомайские"/>
      <sheetName val="Вывоз ТБО ГТС"/>
      <sheetName val="НП Первомайка"/>
      <sheetName val="НП Комсомольское"/>
      <sheetName val="НП Улу-Юльское"/>
      <sheetName val="НП Новомариинское"/>
      <sheetName val="НП Сергеевское"/>
      <sheetName val="НП Куяновское"/>
      <sheetName val="НП ГТС"/>
      <sheetName val="НП Тегульдет"/>
      <sheetName val="НП Асино"/>
      <sheetName val="Тегульдет топливо"/>
      <sheetName val="Комсомольск топливо"/>
      <sheetName val="У-Ю топливо"/>
      <sheetName val="Первомайка топливо"/>
      <sheetName val="ГТС топливо"/>
      <sheetName val="Новомариинка топливо"/>
      <sheetName val="Куяново топливо "/>
      <sheetName val="Сергеево топливо"/>
      <sheetName val="Асино топливо"/>
      <sheetName val="ГТС эл_эн"/>
    </sheetNames>
    <sheetDataSet>
      <sheetData sheetId="0">
        <row r="8">
          <cell r="T8">
            <v>505310.44</v>
          </cell>
        </row>
        <row r="16">
          <cell r="T16">
            <v>8307307.71</v>
          </cell>
        </row>
        <row r="17">
          <cell r="T17">
            <v>806295.65</v>
          </cell>
        </row>
        <row r="18">
          <cell r="T18">
            <v>816826.72</v>
          </cell>
        </row>
        <row r="20">
          <cell r="T20">
            <v>277721.0848</v>
          </cell>
        </row>
        <row r="21">
          <cell r="T21">
            <v>1633.65344</v>
          </cell>
        </row>
        <row r="44">
          <cell r="T44">
            <v>5346.25</v>
          </cell>
        </row>
        <row r="49">
          <cell r="T49">
            <v>557751.32</v>
          </cell>
        </row>
        <row r="55">
          <cell r="T55">
            <v>11611089.019066537</v>
          </cell>
        </row>
        <row r="56">
          <cell r="T56">
            <v>11843310.799447868</v>
          </cell>
        </row>
        <row r="57">
          <cell r="T57">
            <v>232221.78038133122</v>
          </cell>
        </row>
        <row r="63">
          <cell r="T63">
            <v>7.6</v>
          </cell>
        </row>
      </sheetData>
      <sheetData sheetId="17">
        <row r="16">
          <cell r="E16">
            <v>159.6</v>
          </cell>
        </row>
        <row r="18">
          <cell r="E18">
            <v>215.07</v>
          </cell>
        </row>
        <row r="19">
          <cell r="E19">
            <v>28.19</v>
          </cell>
        </row>
      </sheetData>
      <sheetData sheetId="26">
        <row r="9">
          <cell r="C9">
            <v>889.68</v>
          </cell>
        </row>
        <row r="10">
          <cell r="C10">
            <v>8307307.71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оимость угля"/>
      <sheetName val="Стоимость топлива 2011"/>
      <sheetName val="Стоимость эл-ии 2011"/>
    </sheetNames>
    <sheetDataSet>
      <sheetData sheetId="2">
        <row r="16">
          <cell r="D16">
            <v>4.423810233877342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vanmak@sibmail.com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c.tomsk.gov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2" t="s">
        <v>168</v>
      </c>
      <c r="C4" s="133"/>
    </row>
    <row r="5" spans="2:3" ht="33.75" customHeight="1">
      <c r="B5" s="16" t="s">
        <v>38</v>
      </c>
      <c r="C5" s="19" t="s">
        <v>169</v>
      </c>
    </row>
    <row r="6" spans="2:3" ht="33" customHeight="1">
      <c r="B6" s="17" t="s">
        <v>2</v>
      </c>
      <c r="C6" s="19" t="s">
        <v>170</v>
      </c>
    </row>
    <row r="7" spans="2:3" ht="30">
      <c r="B7" s="14" t="s">
        <v>39</v>
      </c>
      <c r="C7" s="19" t="s">
        <v>169</v>
      </c>
    </row>
    <row r="8" spans="2:3" ht="30">
      <c r="B8" s="18" t="s">
        <v>40</v>
      </c>
      <c r="C8" s="19" t="s">
        <v>169</v>
      </c>
    </row>
    <row r="9" spans="2:3" ht="30">
      <c r="B9" s="14" t="s">
        <v>41</v>
      </c>
      <c r="C9" s="19" t="s">
        <v>170</v>
      </c>
    </row>
    <row r="10" spans="2:3" ht="45">
      <c r="B10" s="14" t="s">
        <v>3</v>
      </c>
      <c r="C10" s="19" t="s">
        <v>171</v>
      </c>
    </row>
    <row r="11" spans="2:3" ht="30">
      <c r="B11" s="14" t="s">
        <v>4</v>
      </c>
      <c r="C11" s="19" t="s">
        <v>171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27" t="s">
        <v>185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9" ht="15">
      <c r="A3" s="81" t="s">
        <v>0</v>
      </c>
      <c r="B3" s="230" t="str">
        <f>'Т1.2'!C4</f>
        <v>ООО Коммунальные Системы "Первомайское"(с/п Улу-Юльское)</v>
      </c>
      <c r="C3" s="230"/>
      <c r="D3" s="230"/>
      <c r="E3" s="230"/>
      <c r="G3" s="4"/>
      <c r="H3" s="153"/>
      <c r="I3" s="153"/>
    </row>
    <row r="4" spans="1:5" ht="15">
      <c r="A4" s="81" t="s">
        <v>29</v>
      </c>
      <c r="B4" s="230">
        <f>'Т1.2'!C5</f>
        <v>7012005856</v>
      </c>
      <c r="C4" s="230"/>
      <c r="D4" s="230"/>
      <c r="E4" s="230"/>
    </row>
    <row r="5" spans="1:5" ht="15">
      <c r="A5" s="81" t="s">
        <v>30</v>
      </c>
      <c r="B5" s="230">
        <f>'Т1.2'!C6</f>
        <v>701201001</v>
      </c>
      <c r="C5" s="230"/>
      <c r="D5" s="230"/>
      <c r="E5" s="230"/>
    </row>
    <row r="6" spans="1:5" ht="30" customHeight="1">
      <c r="A6" s="81" t="s">
        <v>86</v>
      </c>
      <c r="B6" s="229" t="str">
        <f>'Т1.2'!C7</f>
        <v>636948, Томская обл., Первомайский р-н, п.Улу-Юл, ул. 50 Лет Октября д.5</v>
      </c>
      <c r="C6" s="230"/>
      <c r="D6" s="230"/>
      <c r="E6" s="230"/>
    </row>
    <row r="7" spans="1:5" ht="15">
      <c r="A7" s="81" t="s">
        <v>90</v>
      </c>
      <c r="B7" s="230">
        <f>'Т5'!B9</f>
        <v>2011</v>
      </c>
      <c r="C7" s="230"/>
      <c r="D7" s="230"/>
      <c r="E7" s="230"/>
    </row>
    <row r="8" spans="2:5" ht="15.75" thickBot="1">
      <c r="B8" s="228"/>
      <c r="C8" s="228"/>
      <c r="D8" s="228"/>
      <c r="E8" s="228"/>
    </row>
    <row r="9" spans="1:10" ht="15">
      <c r="A9" s="231"/>
      <c r="B9" s="232"/>
      <c r="C9" s="232"/>
      <c r="D9" s="232"/>
      <c r="E9" s="232"/>
      <c r="F9" s="232"/>
      <c r="G9" s="232"/>
      <c r="H9" s="232"/>
      <c r="I9" s="232"/>
      <c r="J9" s="233"/>
    </row>
    <row r="10" spans="1:10" ht="15">
      <c r="A10" s="234"/>
      <c r="B10" s="235"/>
      <c r="C10" s="235"/>
      <c r="D10" s="235"/>
      <c r="E10" s="235"/>
      <c r="F10" s="235"/>
      <c r="G10" s="235"/>
      <c r="H10" s="235"/>
      <c r="I10" s="235"/>
      <c r="J10" s="236"/>
    </row>
    <row r="11" spans="1:10" ht="15">
      <c r="A11" s="234"/>
      <c r="B11" s="235"/>
      <c r="C11" s="235"/>
      <c r="D11" s="235"/>
      <c r="E11" s="235"/>
      <c r="F11" s="235"/>
      <c r="G11" s="235"/>
      <c r="H11" s="235"/>
      <c r="I11" s="235"/>
      <c r="J11" s="236"/>
    </row>
    <row r="12" spans="1:10" ht="15">
      <c r="A12" s="234"/>
      <c r="B12" s="235"/>
      <c r="C12" s="235"/>
      <c r="D12" s="235"/>
      <c r="E12" s="235"/>
      <c r="F12" s="235"/>
      <c r="G12" s="235"/>
      <c r="H12" s="235"/>
      <c r="I12" s="235"/>
      <c r="J12" s="236"/>
    </row>
    <row r="13" spans="1:10" ht="15">
      <c r="A13" s="234"/>
      <c r="B13" s="235"/>
      <c r="C13" s="235"/>
      <c r="D13" s="235"/>
      <c r="E13" s="235"/>
      <c r="F13" s="235"/>
      <c r="G13" s="235"/>
      <c r="H13" s="235"/>
      <c r="I13" s="235"/>
      <c r="J13" s="236"/>
    </row>
    <row r="14" spans="1:10" ht="15">
      <c r="A14" s="234"/>
      <c r="B14" s="235"/>
      <c r="C14" s="235"/>
      <c r="D14" s="235"/>
      <c r="E14" s="235"/>
      <c r="F14" s="235"/>
      <c r="G14" s="235"/>
      <c r="H14" s="235"/>
      <c r="I14" s="235"/>
      <c r="J14" s="236"/>
    </row>
    <row r="15" spans="1:10" ht="15">
      <c r="A15" s="234"/>
      <c r="B15" s="235"/>
      <c r="C15" s="235"/>
      <c r="D15" s="235"/>
      <c r="E15" s="235"/>
      <c r="F15" s="235"/>
      <c r="G15" s="235"/>
      <c r="H15" s="235"/>
      <c r="I15" s="235"/>
      <c r="J15" s="236"/>
    </row>
    <row r="16" spans="1:10" ht="15">
      <c r="A16" s="234"/>
      <c r="B16" s="235"/>
      <c r="C16" s="235"/>
      <c r="D16" s="235"/>
      <c r="E16" s="235"/>
      <c r="F16" s="235"/>
      <c r="G16" s="235"/>
      <c r="H16" s="235"/>
      <c r="I16" s="235"/>
      <c r="J16" s="236"/>
    </row>
    <row r="17" spans="1:10" ht="15">
      <c r="A17" s="234"/>
      <c r="B17" s="235"/>
      <c r="C17" s="235"/>
      <c r="D17" s="235"/>
      <c r="E17" s="235"/>
      <c r="F17" s="235"/>
      <c r="G17" s="235"/>
      <c r="H17" s="235"/>
      <c r="I17" s="235"/>
      <c r="J17" s="236"/>
    </row>
    <row r="18" spans="1:10" ht="15">
      <c r="A18" s="234"/>
      <c r="B18" s="235"/>
      <c r="C18" s="235"/>
      <c r="D18" s="235"/>
      <c r="E18" s="235"/>
      <c r="F18" s="235"/>
      <c r="G18" s="235"/>
      <c r="H18" s="235"/>
      <c r="I18" s="235"/>
      <c r="J18" s="236"/>
    </row>
    <row r="19" spans="1:10" ht="15">
      <c r="A19" s="234"/>
      <c r="B19" s="235"/>
      <c r="C19" s="235"/>
      <c r="D19" s="235"/>
      <c r="E19" s="235"/>
      <c r="F19" s="235"/>
      <c r="G19" s="235"/>
      <c r="H19" s="235"/>
      <c r="I19" s="235"/>
      <c r="J19" s="236"/>
    </row>
    <row r="20" spans="1:10" ht="15">
      <c r="A20" s="234"/>
      <c r="B20" s="235"/>
      <c r="C20" s="235"/>
      <c r="D20" s="235"/>
      <c r="E20" s="235"/>
      <c r="F20" s="235"/>
      <c r="G20" s="235"/>
      <c r="H20" s="235"/>
      <c r="I20" s="235"/>
      <c r="J20" s="236"/>
    </row>
    <row r="21" spans="1:10" ht="15">
      <c r="A21" s="234"/>
      <c r="B21" s="235"/>
      <c r="C21" s="235"/>
      <c r="D21" s="235"/>
      <c r="E21" s="235"/>
      <c r="F21" s="235"/>
      <c r="G21" s="235"/>
      <c r="H21" s="235"/>
      <c r="I21" s="235"/>
      <c r="J21" s="236"/>
    </row>
    <row r="22" spans="1:10" ht="15">
      <c r="A22" s="234"/>
      <c r="B22" s="235"/>
      <c r="C22" s="235"/>
      <c r="D22" s="235"/>
      <c r="E22" s="235"/>
      <c r="F22" s="235"/>
      <c r="G22" s="235"/>
      <c r="H22" s="235"/>
      <c r="I22" s="235"/>
      <c r="J22" s="236"/>
    </row>
    <row r="23" spans="1:10" ht="15">
      <c r="A23" s="234"/>
      <c r="B23" s="235"/>
      <c r="C23" s="235"/>
      <c r="D23" s="235"/>
      <c r="E23" s="235"/>
      <c r="F23" s="235"/>
      <c r="G23" s="235"/>
      <c r="H23" s="235"/>
      <c r="I23" s="235"/>
      <c r="J23" s="236"/>
    </row>
    <row r="24" spans="1:10" ht="15">
      <c r="A24" s="234"/>
      <c r="B24" s="235"/>
      <c r="C24" s="235"/>
      <c r="D24" s="235"/>
      <c r="E24" s="235"/>
      <c r="F24" s="235"/>
      <c r="G24" s="235"/>
      <c r="H24" s="235"/>
      <c r="I24" s="235"/>
      <c r="J24" s="236"/>
    </row>
    <row r="25" spans="1:10" ht="15.75" thickBot="1">
      <c r="A25" s="237"/>
      <c r="B25" s="238"/>
      <c r="C25" s="238"/>
      <c r="D25" s="238"/>
      <c r="E25" s="238"/>
      <c r="F25" s="238"/>
      <c r="G25" s="238"/>
      <c r="H25" s="238"/>
      <c r="I25" s="238"/>
      <c r="J25" s="239"/>
    </row>
    <row r="27" spans="1:10" ht="33.75" customHeight="1">
      <c r="A27" s="183" t="s">
        <v>143</v>
      </c>
      <c r="B27" s="183"/>
      <c r="C27" s="183"/>
      <c r="D27" s="183"/>
      <c r="E27" s="183"/>
      <c r="F27" s="183"/>
      <c r="G27" s="183"/>
      <c r="H27" s="183"/>
      <c r="I27" s="183"/>
      <c r="J27" s="183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L18"/>
  <sheetViews>
    <sheetView zoomScalePageLayoutView="0" workbookViewId="0" topLeftCell="A1">
      <selection activeCell="C11" sqref="C11:I11"/>
    </sheetView>
  </sheetViews>
  <sheetFormatPr defaultColWidth="9.140625" defaultRowHeight="15"/>
  <cols>
    <col min="2" max="2" width="34.00390625" style="0" customWidth="1"/>
    <col min="6" max="6" width="34.140625" style="0" customWidth="1"/>
    <col min="9" max="9" width="46.8515625" style="0" customWidth="1"/>
  </cols>
  <sheetData>
    <row r="1" spans="2:9" ht="15">
      <c r="B1" s="249" t="s">
        <v>186</v>
      </c>
      <c r="C1" s="249"/>
      <c r="D1" s="249"/>
      <c r="E1" s="249"/>
      <c r="F1" s="249"/>
      <c r="G1" s="249"/>
      <c r="H1" s="249"/>
      <c r="I1" s="249"/>
    </row>
    <row r="2" spans="2:9" ht="15">
      <c r="B2" s="33"/>
      <c r="C2" s="33"/>
      <c r="D2" s="33"/>
      <c r="E2" s="33"/>
      <c r="F2" s="33"/>
      <c r="G2" s="33"/>
      <c r="H2" s="33"/>
      <c r="I2" s="33"/>
    </row>
    <row r="3" spans="2:9" ht="15">
      <c r="B3" s="9" t="s">
        <v>0</v>
      </c>
      <c r="C3" s="123" t="str">
        <f>'Т6'!B3</f>
        <v>ООО Коммунальные Системы "Первомайское"(с/п Улу-Юльское)</v>
      </c>
      <c r="D3" s="123"/>
      <c r="E3" s="123"/>
      <c r="F3" s="123"/>
      <c r="G3" s="123"/>
      <c r="H3" s="123"/>
      <c r="I3" s="123"/>
    </row>
    <row r="4" spans="2:9" ht="15">
      <c r="B4" s="9" t="s">
        <v>29</v>
      </c>
      <c r="C4" s="123">
        <f>'Т6'!B4</f>
        <v>7012005856</v>
      </c>
      <c r="D4" s="123"/>
      <c r="E4" s="123"/>
      <c r="F4" s="123"/>
      <c r="G4" s="123"/>
      <c r="H4" s="123"/>
      <c r="I4" s="123"/>
    </row>
    <row r="5" spans="2:9" ht="15">
      <c r="B5" s="9" t="s">
        <v>30</v>
      </c>
      <c r="C5" s="123">
        <f>'Т6'!B5</f>
        <v>701201001</v>
      </c>
      <c r="D5" s="123"/>
      <c r="E5" s="123"/>
      <c r="F5" s="123"/>
      <c r="G5" s="123"/>
      <c r="H5" s="123"/>
      <c r="I5" s="123"/>
    </row>
    <row r="6" spans="2:9" ht="15">
      <c r="B6" s="9" t="s">
        <v>90</v>
      </c>
      <c r="C6" s="123">
        <f>'Т6'!B7</f>
        <v>2011</v>
      </c>
      <c r="D6" s="123"/>
      <c r="E6" s="123"/>
      <c r="F6" s="123"/>
      <c r="G6" s="123"/>
      <c r="H6" s="123"/>
      <c r="I6" s="123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4" t="s">
        <v>95</v>
      </c>
      <c r="C8" s="226" t="s">
        <v>198</v>
      </c>
      <c r="D8" s="226"/>
      <c r="E8" s="226"/>
      <c r="F8" s="226"/>
      <c r="G8" s="226"/>
      <c r="H8" s="226"/>
      <c r="I8" s="226"/>
    </row>
    <row r="9" spans="2:9" ht="28.5" customHeight="1">
      <c r="B9" s="15" t="s">
        <v>34</v>
      </c>
      <c r="C9" s="226" t="s">
        <v>199</v>
      </c>
      <c r="D9" s="226"/>
      <c r="E9" s="226"/>
      <c r="F9" s="226"/>
      <c r="G9" s="226"/>
      <c r="H9" s="226"/>
      <c r="I9" s="226"/>
    </row>
    <row r="10" spans="2:9" ht="27" customHeight="1">
      <c r="B10" s="15" t="s">
        <v>33</v>
      </c>
      <c r="C10" s="226" t="s">
        <v>200</v>
      </c>
      <c r="D10" s="226"/>
      <c r="E10" s="226"/>
      <c r="F10" s="226"/>
      <c r="G10" s="226"/>
      <c r="H10" s="226"/>
      <c r="I10" s="226"/>
    </row>
    <row r="11" spans="2:9" ht="28.5" customHeight="1">
      <c r="B11" s="15" t="s">
        <v>31</v>
      </c>
      <c r="C11" s="250" t="s">
        <v>201</v>
      </c>
      <c r="D11" s="226"/>
      <c r="E11" s="226"/>
      <c r="F11" s="226"/>
      <c r="G11" s="226"/>
      <c r="H11" s="226"/>
      <c r="I11" s="226"/>
    </row>
    <row r="12" spans="2:9" ht="27" customHeight="1">
      <c r="B12" s="15" t="s">
        <v>32</v>
      </c>
      <c r="C12" s="226"/>
      <c r="D12" s="226"/>
      <c r="E12" s="226"/>
      <c r="F12" s="226"/>
      <c r="G12" s="226"/>
      <c r="H12" s="226"/>
      <c r="I12" s="226"/>
    </row>
    <row r="14" spans="2:12" ht="22.5" customHeight="1">
      <c r="B14" s="251" t="s">
        <v>80</v>
      </c>
      <c r="C14" s="252"/>
      <c r="D14" s="252"/>
      <c r="E14" s="252"/>
      <c r="F14" s="252"/>
      <c r="G14" s="252"/>
      <c r="H14" s="252"/>
      <c r="I14" s="253"/>
      <c r="J14" s="240" t="s">
        <v>187</v>
      </c>
      <c r="K14" s="241"/>
      <c r="L14" s="242"/>
    </row>
    <row r="15" spans="2:12" ht="27" customHeight="1">
      <c r="B15" s="254" t="s">
        <v>81</v>
      </c>
      <c r="C15" s="255"/>
      <c r="D15" s="255"/>
      <c r="E15" s="255"/>
      <c r="F15" s="255"/>
      <c r="G15" s="255"/>
      <c r="H15" s="255"/>
      <c r="I15" s="256"/>
      <c r="J15" s="243"/>
      <c r="K15" s="244"/>
      <c r="L15" s="245"/>
    </row>
    <row r="16" spans="2:12" ht="57.75" customHeight="1">
      <c r="B16" s="257" t="s">
        <v>96</v>
      </c>
      <c r="C16" s="258"/>
      <c r="D16" s="258"/>
      <c r="E16" s="258"/>
      <c r="F16" s="258"/>
      <c r="G16" s="258"/>
      <c r="H16" s="258"/>
      <c r="I16" s="259"/>
      <c r="J16" s="246"/>
      <c r="K16" s="247"/>
      <c r="L16" s="248"/>
    </row>
    <row r="18" spans="2:9" ht="32.25" customHeight="1">
      <c r="B18" s="183" t="s">
        <v>144</v>
      </c>
      <c r="C18" s="183"/>
      <c r="D18" s="183"/>
      <c r="E18" s="183"/>
      <c r="F18" s="183"/>
      <c r="G18" s="183"/>
      <c r="H18" s="183"/>
      <c r="I18" s="183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hyperlinks>
    <hyperlink ref="C11" r:id="rId1" display="ivanmak@sib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I34"/>
  <sheetViews>
    <sheetView tabSelected="1" zoomScalePageLayoutView="0" workbookViewId="0" topLeftCell="A1">
      <selection activeCell="D12" sqref="D12:I12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28" t="s">
        <v>172</v>
      </c>
      <c r="C2" s="128"/>
      <c r="D2" s="128"/>
      <c r="E2" s="128"/>
      <c r="F2" s="128"/>
      <c r="G2" s="128"/>
      <c r="H2" s="128"/>
      <c r="I2" s="128"/>
    </row>
    <row r="3" spans="2:9" ht="9" customHeight="1" thickBot="1">
      <c r="B3" s="62"/>
      <c r="C3" s="62"/>
      <c r="D3" s="62"/>
      <c r="E3" s="62"/>
      <c r="F3" s="62"/>
      <c r="G3" s="62"/>
      <c r="H3" s="62"/>
      <c r="I3" s="62"/>
    </row>
    <row r="4" spans="2:9" ht="15.75" thickTop="1">
      <c r="B4" s="126" t="s">
        <v>0</v>
      </c>
      <c r="C4" s="127"/>
      <c r="D4" s="117" t="s">
        <v>240</v>
      </c>
      <c r="E4" s="117"/>
      <c r="F4" s="117"/>
      <c r="G4" s="117"/>
      <c r="H4" s="117"/>
      <c r="I4" s="118"/>
    </row>
    <row r="5" spans="2:9" ht="15">
      <c r="B5" s="129" t="s">
        <v>29</v>
      </c>
      <c r="C5" s="130"/>
      <c r="D5" s="131">
        <v>7012005856</v>
      </c>
      <c r="E5" s="131"/>
      <c r="F5" s="131"/>
      <c r="G5" s="131"/>
      <c r="H5" s="131"/>
      <c r="I5" s="125"/>
    </row>
    <row r="6" spans="2:9" ht="15">
      <c r="B6" s="129" t="s">
        <v>30</v>
      </c>
      <c r="C6" s="130"/>
      <c r="D6" s="131">
        <v>701201001</v>
      </c>
      <c r="E6" s="131"/>
      <c r="F6" s="131"/>
      <c r="G6" s="131"/>
      <c r="H6" s="131"/>
      <c r="I6" s="125"/>
    </row>
    <row r="7" spans="2:9" ht="28.5" customHeight="1" thickBot="1">
      <c r="B7" s="136" t="s">
        <v>82</v>
      </c>
      <c r="C7" s="137"/>
      <c r="D7" s="138" t="s">
        <v>193</v>
      </c>
      <c r="E7" s="139"/>
      <c r="F7" s="139"/>
      <c r="G7" s="139"/>
      <c r="H7" s="139"/>
      <c r="I7" s="140"/>
    </row>
    <row r="8" spans="1:9" ht="15.75" thickTop="1">
      <c r="A8" s="153"/>
      <c r="B8" s="144" t="s">
        <v>167</v>
      </c>
      <c r="C8" s="145"/>
      <c r="D8" s="154" t="s">
        <v>241</v>
      </c>
      <c r="E8" s="154"/>
      <c r="F8" s="154"/>
      <c r="G8" s="154"/>
      <c r="H8" s="154"/>
      <c r="I8" s="155"/>
    </row>
    <row r="9" spans="1:9" ht="15">
      <c r="A9" s="153"/>
      <c r="B9" s="146"/>
      <c r="C9" s="147"/>
      <c r="D9" s="148"/>
      <c r="E9" s="148"/>
      <c r="F9" s="148"/>
      <c r="G9" s="148"/>
      <c r="H9" s="148"/>
      <c r="I9" s="149"/>
    </row>
    <row r="10" spans="2:9" ht="27" customHeight="1">
      <c r="B10" s="146" t="s">
        <v>25</v>
      </c>
      <c r="C10" s="147"/>
      <c r="D10" s="148" t="s">
        <v>188</v>
      </c>
      <c r="E10" s="148"/>
      <c r="F10" s="148"/>
      <c r="G10" s="148"/>
      <c r="H10" s="148"/>
      <c r="I10" s="149"/>
    </row>
    <row r="11" spans="2:9" ht="15">
      <c r="B11" s="146" t="s">
        <v>83</v>
      </c>
      <c r="C11" s="147"/>
      <c r="D11" s="148" t="s">
        <v>242</v>
      </c>
      <c r="E11" s="148"/>
      <c r="F11" s="148"/>
      <c r="G11" s="148"/>
      <c r="H11" s="148"/>
      <c r="I11" s="149"/>
    </row>
    <row r="12" spans="2:9" ht="15.75" customHeight="1" thickBot="1">
      <c r="B12" s="156" t="s">
        <v>1</v>
      </c>
      <c r="C12" s="157"/>
      <c r="D12" s="141" t="s">
        <v>189</v>
      </c>
      <c r="E12" s="142"/>
      <c r="F12" s="142"/>
      <c r="G12" s="142"/>
      <c r="H12" s="142"/>
      <c r="I12" s="143"/>
    </row>
    <row r="13" spans="2:9" ht="16.5" thickBot="1" thickTop="1">
      <c r="B13" s="158" t="s">
        <v>43</v>
      </c>
      <c r="C13" s="158"/>
      <c r="D13" s="159"/>
      <c r="E13" s="159"/>
      <c r="F13" s="159"/>
      <c r="G13" s="159"/>
      <c r="H13" s="159"/>
      <c r="I13" s="159"/>
    </row>
    <row r="14" spans="2:9" ht="15" customHeight="1" thickBot="1" thickTop="1">
      <c r="B14" s="150" t="s">
        <v>37</v>
      </c>
      <c r="C14" s="150"/>
      <c r="D14" s="150" t="s">
        <v>18</v>
      </c>
      <c r="E14" s="150" t="s">
        <v>23</v>
      </c>
      <c r="F14" s="150"/>
      <c r="G14" s="150"/>
      <c r="H14" s="150"/>
      <c r="I14" s="150" t="s">
        <v>26</v>
      </c>
    </row>
    <row r="15" spans="2:9" ht="49.5" customHeight="1" thickBot="1" thickTop="1">
      <c r="B15" s="150"/>
      <c r="C15" s="150"/>
      <c r="D15" s="150"/>
      <c r="E15" s="67" t="s">
        <v>19</v>
      </c>
      <c r="F15" s="67" t="s">
        <v>20</v>
      </c>
      <c r="G15" s="67" t="s">
        <v>21</v>
      </c>
      <c r="H15" s="67" t="s">
        <v>22</v>
      </c>
      <c r="I15" s="150"/>
    </row>
    <row r="16" spans="2:9" ht="16.5" thickBot="1" thickTop="1">
      <c r="B16" s="151" t="s">
        <v>35</v>
      </c>
      <c r="C16" s="63" t="s">
        <v>24</v>
      </c>
      <c r="D16" s="74">
        <v>2023.31</v>
      </c>
      <c r="E16" s="64" t="s">
        <v>197</v>
      </c>
      <c r="F16" s="64" t="s">
        <v>197</v>
      </c>
      <c r="G16" s="64" t="s">
        <v>197</v>
      </c>
      <c r="H16" s="64" t="s">
        <v>197</v>
      </c>
      <c r="I16" s="65" t="s">
        <v>197</v>
      </c>
    </row>
    <row r="17" spans="2:9" ht="16.5" thickBot="1" thickTop="1">
      <c r="B17" s="151"/>
      <c r="C17" s="66" t="s">
        <v>42</v>
      </c>
      <c r="D17" s="74">
        <v>1433.39</v>
      </c>
      <c r="E17" s="64" t="s">
        <v>197</v>
      </c>
      <c r="F17" s="64" t="s">
        <v>197</v>
      </c>
      <c r="G17" s="64" t="s">
        <v>197</v>
      </c>
      <c r="H17" s="64" t="s">
        <v>197</v>
      </c>
      <c r="I17" s="64" t="s">
        <v>197</v>
      </c>
    </row>
    <row r="18" spans="2:9" ht="16.5" thickBot="1" thickTop="1">
      <c r="B18" s="134" t="s">
        <v>36</v>
      </c>
      <c r="C18" s="63" t="s">
        <v>24</v>
      </c>
      <c r="D18" s="74">
        <v>2023.31</v>
      </c>
      <c r="E18" s="64" t="s">
        <v>197</v>
      </c>
      <c r="F18" s="64" t="s">
        <v>197</v>
      </c>
      <c r="G18" s="64" t="s">
        <v>197</v>
      </c>
      <c r="H18" s="64" t="s">
        <v>197</v>
      </c>
      <c r="I18" s="64" t="s">
        <v>197</v>
      </c>
    </row>
    <row r="19" spans="2:9" ht="27" thickBot="1" thickTop="1">
      <c r="B19" s="134"/>
      <c r="C19" s="63" t="s">
        <v>42</v>
      </c>
      <c r="D19" s="74">
        <v>1433.39</v>
      </c>
      <c r="E19" s="64" t="s">
        <v>197</v>
      </c>
      <c r="F19" s="64" t="s">
        <v>197</v>
      </c>
      <c r="G19" s="64" t="s">
        <v>197</v>
      </c>
      <c r="H19" s="64" t="s">
        <v>197</v>
      </c>
      <c r="I19" s="64" t="s">
        <v>197</v>
      </c>
    </row>
    <row r="20" spans="2:9" ht="16.5" thickBot="1" thickTop="1">
      <c r="B20" s="135" t="s">
        <v>92</v>
      </c>
      <c r="C20" s="135"/>
      <c r="D20" s="135"/>
      <c r="E20" s="135"/>
      <c r="F20" s="135"/>
      <c r="G20" s="135"/>
      <c r="H20" s="135"/>
      <c r="I20" s="135"/>
    </row>
    <row r="21" spans="2:9" ht="16.5" thickBot="1" thickTop="1">
      <c r="B21" s="151" t="s">
        <v>35</v>
      </c>
      <c r="C21" s="63" t="s">
        <v>44</v>
      </c>
      <c r="D21" s="64" t="s">
        <v>197</v>
      </c>
      <c r="E21" s="64" t="s">
        <v>197</v>
      </c>
      <c r="F21" s="64" t="s">
        <v>197</v>
      </c>
      <c r="G21" s="64" t="s">
        <v>197</v>
      </c>
      <c r="H21" s="64" t="s">
        <v>197</v>
      </c>
      <c r="I21" s="65" t="s">
        <v>197</v>
      </c>
    </row>
    <row r="22" spans="2:9" ht="16.5" thickBot="1" thickTop="1">
      <c r="B22" s="151"/>
      <c r="C22" s="66" t="s">
        <v>45</v>
      </c>
      <c r="D22" s="64" t="s">
        <v>197</v>
      </c>
      <c r="E22" s="64" t="s">
        <v>197</v>
      </c>
      <c r="F22" s="64" t="s">
        <v>197</v>
      </c>
      <c r="G22" s="64" t="s">
        <v>197</v>
      </c>
      <c r="H22" s="64" t="s">
        <v>197</v>
      </c>
      <c r="I22" s="64" t="s">
        <v>197</v>
      </c>
    </row>
    <row r="23" spans="2:9" ht="16.5" thickBot="1" thickTop="1">
      <c r="B23" s="134" t="s">
        <v>36</v>
      </c>
      <c r="C23" s="63" t="s">
        <v>44</v>
      </c>
      <c r="D23" s="64" t="s">
        <v>197</v>
      </c>
      <c r="E23" s="64" t="s">
        <v>197</v>
      </c>
      <c r="F23" s="64" t="s">
        <v>197</v>
      </c>
      <c r="G23" s="64" t="s">
        <v>197</v>
      </c>
      <c r="H23" s="64" t="s">
        <v>197</v>
      </c>
      <c r="I23" s="64" t="s">
        <v>197</v>
      </c>
    </row>
    <row r="24" spans="2:9" ht="16.5" thickBot="1" thickTop="1">
      <c r="B24" s="134"/>
      <c r="C24" s="63" t="s">
        <v>45</v>
      </c>
      <c r="D24" s="64" t="s">
        <v>197</v>
      </c>
      <c r="E24" s="64" t="s">
        <v>197</v>
      </c>
      <c r="F24" s="64" t="s">
        <v>197</v>
      </c>
      <c r="G24" s="64" t="s">
        <v>197</v>
      </c>
      <c r="H24" s="64" t="s">
        <v>197</v>
      </c>
      <c r="I24" s="64" t="s">
        <v>197</v>
      </c>
    </row>
    <row r="25" spans="2:9" ht="16.5" thickBot="1" thickTop="1">
      <c r="B25" s="135" t="s">
        <v>93</v>
      </c>
      <c r="C25" s="135"/>
      <c r="D25" s="135"/>
      <c r="E25" s="135"/>
      <c r="F25" s="135"/>
      <c r="G25" s="135"/>
      <c r="H25" s="135"/>
      <c r="I25" s="135"/>
    </row>
    <row r="26" spans="2:9" ht="16.5" thickBot="1" thickTop="1">
      <c r="B26" s="134" t="s">
        <v>35</v>
      </c>
      <c r="C26" s="63" t="s">
        <v>44</v>
      </c>
      <c r="D26" s="64" t="s">
        <v>197</v>
      </c>
      <c r="E26" s="64" t="s">
        <v>197</v>
      </c>
      <c r="F26" s="64" t="s">
        <v>197</v>
      </c>
      <c r="G26" s="64" t="s">
        <v>197</v>
      </c>
      <c r="H26" s="64" t="s">
        <v>197</v>
      </c>
      <c r="I26" s="65" t="s">
        <v>197</v>
      </c>
    </row>
    <row r="27" spans="2:9" ht="16.5" thickBot="1" thickTop="1">
      <c r="B27" s="134"/>
      <c r="C27" s="66" t="s">
        <v>45</v>
      </c>
      <c r="D27" s="64" t="s">
        <v>197</v>
      </c>
      <c r="E27" s="64" t="s">
        <v>197</v>
      </c>
      <c r="F27" s="64" t="s">
        <v>197</v>
      </c>
      <c r="G27" s="64" t="s">
        <v>197</v>
      </c>
      <c r="H27" s="64" t="s">
        <v>197</v>
      </c>
      <c r="I27" s="64" t="s">
        <v>197</v>
      </c>
    </row>
    <row r="28" spans="2:9" ht="16.5" thickBot="1" thickTop="1">
      <c r="B28" s="134" t="s">
        <v>36</v>
      </c>
      <c r="C28" s="63" t="s">
        <v>44</v>
      </c>
      <c r="D28" s="64" t="s">
        <v>197</v>
      </c>
      <c r="E28" s="64" t="s">
        <v>197</v>
      </c>
      <c r="F28" s="64" t="s">
        <v>197</v>
      </c>
      <c r="G28" s="64" t="s">
        <v>197</v>
      </c>
      <c r="H28" s="64" t="s">
        <v>197</v>
      </c>
      <c r="I28" s="64" t="s">
        <v>197</v>
      </c>
    </row>
    <row r="29" spans="2:9" ht="16.5" thickBot="1" thickTop="1">
      <c r="B29" s="134"/>
      <c r="C29" s="63" t="s">
        <v>45</v>
      </c>
      <c r="D29" s="64" t="s">
        <v>197</v>
      </c>
      <c r="E29" s="64" t="s">
        <v>197</v>
      </c>
      <c r="F29" s="64" t="s">
        <v>197</v>
      </c>
      <c r="G29" s="64" t="s">
        <v>197</v>
      </c>
      <c r="H29" s="64" t="s">
        <v>197</v>
      </c>
      <c r="I29" s="64" t="s">
        <v>197</v>
      </c>
    </row>
    <row r="30" spans="2:9" ht="25.5" customHeight="1" thickTop="1">
      <c r="B30" s="68"/>
      <c r="C30" s="68"/>
      <c r="D30" s="68"/>
      <c r="E30" s="68"/>
      <c r="F30" s="68"/>
      <c r="G30" s="68"/>
      <c r="H30" s="68"/>
      <c r="I30" s="68"/>
    </row>
    <row r="31" spans="2:9" ht="15">
      <c r="B31" s="68"/>
      <c r="C31" s="68"/>
      <c r="D31" s="68"/>
      <c r="E31" s="68"/>
      <c r="F31" s="68"/>
      <c r="G31" s="68"/>
      <c r="H31" s="68"/>
      <c r="I31" s="68"/>
    </row>
    <row r="32" spans="2:9" ht="31.5" customHeight="1">
      <c r="B32" s="152" t="s">
        <v>105</v>
      </c>
      <c r="C32" s="152"/>
      <c r="D32" s="152"/>
      <c r="E32" s="152"/>
      <c r="F32" s="152"/>
      <c r="G32" s="152"/>
      <c r="H32" s="152"/>
      <c r="I32" s="152"/>
    </row>
    <row r="33" spans="2:9" ht="51.75" customHeight="1">
      <c r="B33" s="152" t="s">
        <v>173</v>
      </c>
      <c r="C33" s="152"/>
      <c r="D33" s="152"/>
      <c r="E33" s="152"/>
      <c r="F33" s="152"/>
      <c r="G33" s="152"/>
      <c r="H33" s="152"/>
      <c r="I33" s="152"/>
    </row>
    <row r="34" spans="2:9" ht="15">
      <c r="B34" s="62"/>
      <c r="C34" s="62"/>
      <c r="D34" s="62"/>
      <c r="E34" s="62"/>
      <c r="F34" s="62"/>
      <c r="G34" s="62"/>
      <c r="H34" s="62"/>
      <c r="I34" s="62"/>
    </row>
  </sheetData>
  <sheetProtection/>
  <mergeCells count="33">
    <mergeCell ref="B2:I2"/>
    <mergeCell ref="B5:C5"/>
    <mergeCell ref="B6:C6"/>
    <mergeCell ref="D5:I5"/>
    <mergeCell ref="D6:I6"/>
    <mergeCell ref="B4:C4"/>
    <mergeCell ref="D4:I4"/>
    <mergeCell ref="B32:I32"/>
    <mergeCell ref="B33:I33"/>
    <mergeCell ref="A8:A9"/>
    <mergeCell ref="D8:I9"/>
    <mergeCell ref="B10:C10"/>
    <mergeCell ref="D14:D15"/>
    <mergeCell ref="E14:H14"/>
    <mergeCell ref="D11:I11"/>
    <mergeCell ref="B12:C12"/>
    <mergeCell ref="B13:I13"/>
    <mergeCell ref="B14:C15"/>
    <mergeCell ref="B16:B17"/>
    <mergeCell ref="I14:I15"/>
    <mergeCell ref="B21:B22"/>
    <mergeCell ref="B18:B19"/>
    <mergeCell ref="B20:I20"/>
    <mergeCell ref="B7:C7"/>
    <mergeCell ref="D7:I7"/>
    <mergeCell ref="D12:I12"/>
    <mergeCell ref="B8:C9"/>
    <mergeCell ref="D10:I10"/>
    <mergeCell ref="B11:C11"/>
    <mergeCell ref="B23:B24"/>
    <mergeCell ref="B25:I25"/>
    <mergeCell ref="B26:B27"/>
    <mergeCell ref="B28:B29"/>
  </mergeCells>
  <hyperlinks>
    <hyperlink ref="D12" r:id="rId1" display="http://rec.tomsk.gov.ru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66" t="s">
        <v>174</v>
      </c>
      <c r="B2" s="167"/>
      <c r="C2" s="167"/>
      <c r="D2" s="167"/>
    </row>
    <row r="3" ht="15.75" thickBot="1"/>
    <row r="4" spans="1:4" ht="15.75" thickTop="1">
      <c r="A4" s="178" t="s">
        <v>0</v>
      </c>
      <c r="B4" s="179"/>
      <c r="C4" s="180" t="str">
        <f>'Т1.1.'!D4</f>
        <v>ООО Коммунальные Системы "Первомайское"(с/п Улу-Юльское)</v>
      </c>
      <c r="D4" s="181"/>
    </row>
    <row r="5" spans="1:4" ht="15">
      <c r="A5" s="115" t="s">
        <v>85</v>
      </c>
      <c r="B5" s="116"/>
      <c r="C5" s="123">
        <f>'Т1.1.'!D5</f>
        <v>7012005856</v>
      </c>
      <c r="D5" s="124"/>
    </row>
    <row r="6" spans="1:4" ht="15">
      <c r="A6" s="115" t="s">
        <v>30</v>
      </c>
      <c r="B6" s="116"/>
      <c r="C6" s="123">
        <f>'Т1.1.'!D6</f>
        <v>701201001</v>
      </c>
      <c r="D6" s="124"/>
    </row>
    <row r="7" spans="1:4" ht="33.75" customHeight="1" thickBot="1">
      <c r="A7" s="115" t="s">
        <v>86</v>
      </c>
      <c r="B7" s="116"/>
      <c r="C7" s="164" t="str">
        <f>'Т1.1.'!D7</f>
        <v>636948, Томская обл., Первомайский р-н, п.Улу-Юл, ул. 50 Лет Октября д.5</v>
      </c>
      <c r="D7" s="165"/>
    </row>
    <row r="8" spans="1:4" ht="29.25" customHeight="1" thickTop="1">
      <c r="A8" s="174" t="s">
        <v>84</v>
      </c>
      <c r="B8" s="175"/>
      <c r="C8" s="176" t="str">
        <f>'Т1.1.'!D8</f>
        <v>Приказ №40/158от 05.10.2010г.</v>
      </c>
      <c r="D8" s="177"/>
    </row>
    <row r="9" spans="1:4" ht="32.25" customHeight="1">
      <c r="A9" s="172" t="s">
        <v>25</v>
      </c>
      <c r="B9" s="173"/>
      <c r="C9" s="162" t="str">
        <f>'Т1.1.'!D10</f>
        <v>РЭК Томской области</v>
      </c>
      <c r="D9" s="163"/>
    </row>
    <row r="10" spans="1:4" ht="15">
      <c r="A10" s="160" t="s">
        <v>87</v>
      </c>
      <c r="B10" s="161"/>
      <c r="C10" s="162" t="str">
        <f>'Т1.1.'!D11</f>
        <v>01.01.2011-31.12.2011</v>
      </c>
      <c r="D10" s="163"/>
    </row>
    <row r="11" spans="1:4" ht="15.75" thickBot="1">
      <c r="A11" s="168" t="s">
        <v>1</v>
      </c>
      <c r="B11" s="169"/>
      <c r="C11" s="170" t="str">
        <f>'Т1.1.'!D12</f>
        <v>http://rec.tomsk.gov.ru</v>
      </c>
      <c r="D11" s="171"/>
    </row>
    <row r="12" spans="1:4" ht="16.5" thickBot="1" thickTop="1">
      <c r="A12" s="119" t="s">
        <v>49</v>
      </c>
      <c r="B12" s="119"/>
      <c r="C12" s="119" t="s">
        <v>6</v>
      </c>
      <c r="D12" s="119"/>
    </row>
    <row r="13" spans="1:4" ht="15" customHeight="1" thickBot="1" thickTop="1">
      <c r="A13" s="121" t="s">
        <v>243</v>
      </c>
      <c r="B13" s="121"/>
      <c r="C13" s="260">
        <f>'Т1.1.'!D16-'Т1.1.'!D17</f>
        <v>589.9199999999998</v>
      </c>
      <c r="D13" s="122"/>
    </row>
    <row r="14" spans="1:4" ht="16.5" thickBot="1" thickTop="1">
      <c r="A14" s="121"/>
      <c r="B14" s="121"/>
      <c r="C14" s="122"/>
      <c r="D14" s="122"/>
    </row>
    <row r="15" ht="29.25" customHeight="1" thickTop="1"/>
    <row r="18" spans="1:9" ht="33" customHeight="1">
      <c r="A18" s="120" t="s">
        <v>105</v>
      </c>
      <c r="B18" s="120"/>
      <c r="C18" s="120"/>
      <c r="D18" s="120"/>
      <c r="E18" s="29"/>
      <c r="F18" s="29"/>
      <c r="G18" s="29"/>
      <c r="H18" s="29"/>
      <c r="I18" s="29"/>
    </row>
    <row r="19" spans="1:9" ht="64.5" customHeight="1">
      <c r="A19" s="120" t="s">
        <v>175</v>
      </c>
      <c r="B19" s="120"/>
      <c r="C19" s="120"/>
      <c r="D19" s="120"/>
      <c r="E19" s="29"/>
      <c r="F19" s="29"/>
      <c r="G19" s="29"/>
      <c r="H19" s="29"/>
      <c r="I19" s="29"/>
    </row>
  </sheetData>
  <sheetProtection/>
  <mergeCells count="2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12:B12"/>
    <mergeCell ref="C12:D12"/>
    <mergeCell ref="A18:D18"/>
    <mergeCell ref="A19:D19"/>
    <mergeCell ref="A13:B14"/>
    <mergeCell ref="C13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5.7109375" style="0" customWidth="1"/>
    <col min="2" max="2" width="60.8515625" style="32" customWidth="1"/>
  </cols>
  <sheetData>
    <row r="2" spans="1:3" ht="36" customHeight="1" thickBot="1">
      <c r="A2" s="182" t="s">
        <v>176</v>
      </c>
      <c r="B2" s="182"/>
      <c r="C2" s="2"/>
    </row>
    <row r="3" spans="1:3" ht="15.75" thickTop="1">
      <c r="A3" s="34" t="s">
        <v>0</v>
      </c>
      <c r="B3" s="96" t="str">
        <f>'Т1.1.'!D4</f>
        <v>ООО Коммунальные Системы "Первомайское"(с/п Улу-Юльское)</v>
      </c>
      <c r="C3" s="1"/>
    </row>
    <row r="4" spans="1:2" ht="15">
      <c r="A4" s="35" t="s">
        <v>29</v>
      </c>
      <c r="B4" s="94">
        <f>'Т1.1.'!D5</f>
        <v>7012005856</v>
      </c>
    </row>
    <row r="5" spans="1:2" ht="15">
      <c r="A5" s="35" t="s">
        <v>30</v>
      </c>
      <c r="B5" s="94">
        <f>'Т1.2'!C6</f>
        <v>701201001</v>
      </c>
    </row>
    <row r="6" spans="1:2" ht="30.75" thickBot="1">
      <c r="A6" s="35" t="s">
        <v>86</v>
      </c>
      <c r="B6" s="97" t="str">
        <f>'Т1.1.'!D7</f>
        <v>636948, Томская обл., Первомайский р-н, п.Улу-Юл, ул. 50 Лет Октября д.5</v>
      </c>
    </row>
    <row r="7" spans="1:2" ht="75.75" thickTop="1">
      <c r="A7" s="36" t="s">
        <v>94</v>
      </c>
      <c r="B7" s="93" t="s">
        <v>197</v>
      </c>
    </row>
    <row r="8" spans="1:2" ht="30">
      <c r="A8" s="37" t="s">
        <v>25</v>
      </c>
      <c r="B8" s="92" t="s">
        <v>197</v>
      </c>
    </row>
    <row r="9" spans="1:2" ht="15">
      <c r="A9" s="38" t="s">
        <v>87</v>
      </c>
      <c r="B9" s="92" t="s">
        <v>197</v>
      </c>
    </row>
    <row r="10" spans="1:2" ht="15.75" thickBot="1">
      <c r="A10" s="39" t="s">
        <v>1</v>
      </c>
      <c r="B10" s="91" t="s">
        <v>197</v>
      </c>
    </row>
    <row r="11" spans="1:6" ht="16.5" thickBot="1" thickTop="1">
      <c r="A11" s="6" t="s">
        <v>49</v>
      </c>
      <c r="B11" s="6" t="s">
        <v>6</v>
      </c>
      <c r="F11" t="s">
        <v>202</v>
      </c>
    </row>
    <row r="12" spans="1:2" ht="52.5" customHeight="1" thickBot="1" thickTop="1">
      <c r="A12" s="8" t="s">
        <v>27</v>
      </c>
      <c r="B12" s="83" t="s">
        <v>197</v>
      </c>
    </row>
    <row r="13" ht="16.5" thickBot="1" thickTop="1"/>
    <row r="14" spans="1:3" ht="15.75" thickTop="1">
      <c r="A14" s="34" t="s">
        <v>0</v>
      </c>
      <c r="B14" s="96" t="str">
        <f>B3</f>
        <v>ООО Коммунальные Системы "Первомайское"(с/п Улу-Юльское)</v>
      </c>
      <c r="C14" s="1"/>
    </row>
    <row r="15" spans="1:2" ht="15">
      <c r="A15" s="35" t="s">
        <v>29</v>
      </c>
      <c r="B15" s="94">
        <f>B4</f>
        <v>7012005856</v>
      </c>
    </row>
    <row r="16" spans="1:2" ht="15">
      <c r="A16" s="35" t="s">
        <v>30</v>
      </c>
      <c r="B16" s="94">
        <f>B5</f>
        <v>701201001</v>
      </c>
    </row>
    <row r="17" spans="1:2" ht="30.75" thickBot="1">
      <c r="A17" s="35" t="s">
        <v>86</v>
      </c>
      <c r="B17" s="97" t="str">
        <f>B6</f>
        <v>636948, Томская обл., Первомайский р-н, п.Улу-Юл, ул. 50 Лет Октября д.5</v>
      </c>
    </row>
    <row r="18" spans="1:2" ht="62.25" customHeight="1" thickTop="1">
      <c r="A18" s="36" t="s">
        <v>132</v>
      </c>
      <c r="B18" s="93" t="s">
        <v>197</v>
      </c>
    </row>
    <row r="19" spans="1:2" ht="30">
      <c r="A19" s="37" t="s">
        <v>25</v>
      </c>
      <c r="B19" s="92" t="s">
        <v>197</v>
      </c>
    </row>
    <row r="20" spans="1:2" ht="15">
      <c r="A20" s="38" t="s">
        <v>87</v>
      </c>
      <c r="B20" s="92" t="s">
        <v>197</v>
      </c>
    </row>
    <row r="21" spans="1:2" ht="15.75" thickBot="1">
      <c r="A21" s="39" t="s">
        <v>1</v>
      </c>
      <c r="B21" s="91" t="s">
        <v>197</v>
      </c>
    </row>
    <row r="22" spans="1:2" ht="16.5" thickBot="1" thickTop="1">
      <c r="A22" s="6" t="s">
        <v>49</v>
      </c>
      <c r="B22" s="6" t="s">
        <v>6</v>
      </c>
    </row>
    <row r="23" spans="1:2" ht="42" customHeight="1" thickBot="1" thickTop="1">
      <c r="A23" s="8" t="s">
        <v>28</v>
      </c>
      <c r="B23" s="83" t="s">
        <v>197</v>
      </c>
    </row>
    <row r="24" ht="15.75" thickTop="1"/>
    <row r="25" spans="1:4" ht="36" customHeight="1">
      <c r="A25" s="183" t="s">
        <v>105</v>
      </c>
      <c r="B25" s="183"/>
      <c r="C25" s="29"/>
      <c r="D25" s="29"/>
    </row>
    <row r="26" spans="1:4" ht="60.75" customHeight="1">
      <c r="A26" s="183" t="s">
        <v>175</v>
      </c>
      <c r="B26" s="183"/>
      <c r="C26" s="29"/>
      <c r="D26" s="29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D57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51.28125" style="0" customWidth="1"/>
    <col min="2" max="2" width="60.7109375" style="0" customWidth="1"/>
    <col min="3" max="3" width="9.140625" style="98" customWidth="1"/>
    <col min="4" max="4" width="11.421875" style="0" bestFit="1" customWidth="1"/>
  </cols>
  <sheetData>
    <row r="2" spans="1:2" ht="36" customHeight="1">
      <c r="A2" s="166" t="s">
        <v>177</v>
      </c>
      <c r="B2" s="185"/>
    </row>
    <row r="3" ht="14.25" customHeight="1"/>
    <row r="4" spans="1:2" ht="30">
      <c r="A4" s="9" t="s">
        <v>0</v>
      </c>
      <c r="B4" s="75" t="str">
        <f>'Т1.2'!C4</f>
        <v>ООО Коммунальные Системы "Первомайское"(с/п Улу-Юльское)</v>
      </c>
    </row>
    <row r="5" spans="1:2" ht="15">
      <c r="A5" s="9" t="s">
        <v>29</v>
      </c>
      <c r="B5" s="75">
        <f>'Т1.2'!C5</f>
        <v>7012005856</v>
      </c>
    </row>
    <row r="6" spans="1:2" ht="15">
      <c r="A6" s="9" t="s">
        <v>30</v>
      </c>
      <c r="B6" s="75">
        <f>'Т1.2'!C6</f>
        <v>701201001</v>
      </c>
    </row>
    <row r="7" spans="1:2" ht="30">
      <c r="A7" s="77" t="s">
        <v>86</v>
      </c>
      <c r="B7" s="76" t="str">
        <f>'Т1.2'!C7</f>
        <v>636948, Томская обл., Первомайский р-н, п.Улу-Юл, ул. 50 Лет Октября д.5</v>
      </c>
    </row>
    <row r="8" spans="1:2" ht="15">
      <c r="A8" s="9" t="s">
        <v>88</v>
      </c>
      <c r="B8" s="75">
        <v>2011</v>
      </c>
    </row>
    <row r="9" ht="15">
      <c r="B9" s="73"/>
    </row>
    <row r="10" ht="14.25" customHeight="1" thickBot="1"/>
    <row r="11" spans="1:2" ht="16.5" thickBot="1" thickTop="1">
      <c r="A11" s="10" t="s">
        <v>5</v>
      </c>
      <c r="B11" s="11" t="s">
        <v>6</v>
      </c>
    </row>
    <row r="12" spans="1:2" ht="31.5" customHeight="1" thickBot="1" thickTop="1">
      <c r="A12" s="46" t="s">
        <v>106</v>
      </c>
      <c r="B12" s="78" t="s">
        <v>190</v>
      </c>
    </row>
    <row r="13" spans="1:2" ht="16.5" thickBot="1" thickTop="1">
      <c r="A13" s="46" t="s">
        <v>107</v>
      </c>
      <c r="B13" s="85">
        <f>'[1]Тепло КС Первомайское'!$T$56/1000</f>
        <v>11843.310799447869</v>
      </c>
    </row>
    <row r="14" spans="1:2" ht="48.75" customHeight="1" thickTop="1">
      <c r="A14" s="40" t="s">
        <v>108</v>
      </c>
      <c r="B14" s="86">
        <f>'[1]Тепло КС Первомайское'!$T$55/1000</f>
        <v>11611.089019066536</v>
      </c>
    </row>
    <row r="15" spans="1:2" ht="30">
      <c r="A15" s="41" t="s">
        <v>46</v>
      </c>
      <c r="B15" s="87" t="s">
        <v>197</v>
      </c>
    </row>
    <row r="16" spans="1:2" ht="15">
      <c r="A16" s="41" t="s">
        <v>151</v>
      </c>
      <c r="B16" s="88">
        <f>'[1]Тепло КС Первомайское'!$T$16/1000</f>
        <v>8307.30771</v>
      </c>
    </row>
    <row r="17" spans="1:2" ht="45">
      <c r="A17" s="41" t="s">
        <v>48</v>
      </c>
      <c r="B17" s="88">
        <f>'[1]Тепло КС Первомайское'!$T$17/1000</f>
        <v>806.29565</v>
      </c>
    </row>
    <row r="18" spans="1:2" ht="15">
      <c r="A18" s="42" t="s">
        <v>89</v>
      </c>
      <c r="B18" s="88">
        <f>'[2]Стоимость эл-ии 2011'!$D$16/1.18</f>
        <v>3.7489917236248664</v>
      </c>
    </row>
    <row r="19" spans="1:4" ht="15">
      <c r="A19" s="42" t="s">
        <v>196</v>
      </c>
      <c r="B19" s="88">
        <f>'[1]НП Улу-Юльское'!$E$18</f>
        <v>215.07</v>
      </c>
      <c r="D19" s="82"/>
    </row>
    <row r="20" spans="1:2" ht="35.25" customHeight="1">
      <c r="A20" s="41" t="s">
        <v>50</v>
      </c>
      <c r="B20" s="88" t="s">
        <v>197</v>
      </c>
    </row>
    <row r="21" spans="1:2" ht="30">
      <c r="A21" s="41" t="s">
        <v>51</v>
      </c>
      <c r="B21" s="88" t="s">
        <v>197</v>
      </c>
    </row>
    <row r="22" spans="1:2" ht="45">
      <c r="A22" s="41" t="s">
        <v>52</v>
      </c>
      <c r="B22" s="88">
        <f>('[1]Тепло КС Первомайское'!$T$18+'[1]Тепло КС Первомайское'!$T$20+'[1]Тепло КС Первомайское'!$T$21)/1000</f>
        <v>1096.18145824</v>
      </c>
    </row>
    <row r="23" spans="1:2" ht="45">
      <c r="A23" s="41" t="s">
        <v>53</v>
      </c>
      <c r="B23" s="88" t="s">
        <v>197</v>
      </c>
    </row>
    <row r="24" spans="1:2" ht="30">
      <c r="A24" s="41" t="s">
        <v>54</v>
      </c>
      <c r="B24" s="88" t="s">
        <v>197</v>
      </c>
    </row>
    <row r="25" spans="1:2" ht="30">
      <c r="A25" s="43" t="s">
        <v>55</v>
      </c>
      <c r="B25" s="88" t="s">
        <v>197</v>
      </c>
    </row>
    <row r="26" spans="1:2" ht="30">
      <c r="A26" s="41" t="s">
        <v>56</v>
      </c>
      <c r="B26" s="88">
        <f>'[1]Тепло КС Первомайское'!$T$49/1000</f>
        <v>557.75132</v>
      </c>
    </row>
    <row r="27" spans="1:2" ht="30">
      <c r="A27" s="43" t="s">
        <v>57</v>
      </c>
      <c r="B27" s="88">
        <f>B26</f>
        <v>557.75132</v>
      </c>
    </row>
    <row r="28" spans="1:2" ht="30">
      <c r="A28" s="41" t="s">
        <v>58</v>
      </c>
      <c r="B28" s="88">
        <f>'[1]Тепло КС Первомайское'!$T$8/1000</f>
        <v>505.31044</v>
      </c>
    </row>
    <row r="29" spans="1:2" ht="63" thickBot="1">
      <c r="A29" s="44" t="s">
        <v>152</v>
      </c>
      <c r="B29" s="89" t="s">
        <v>197</v>
      </c>
    </row>
    <row r="30" spans="1:2" ht="31.5" thickBot="1" thickTop="1">
      <c r="A30" s="45" t="s">
        <v>109</v>
      </c>
      <c r="B30" s="90" t="s">
        <v>197</v>
      </c>
    </row>
    <row r="31" spans="1:2" ht="15.75" thickTop="1">
      <c r="A31" s="40" t="s">
        <v>110</v>
      </c>
      <c r="B31" s="86">
        <f>'[1]Тепло КС Первомайское'!$T$57/1000</f>
        <v>232.22178038133123</v>
      </c>
    </row>
    <row r="32" spans="1:2" ht="91.5" customHeight="1" thickBot="1">
      <c r="A32" s="44" t="s">
        <v>7</v>
      </c>
      <c r="B32" s="89" t="s">
        <v>197</v>
      </c>
    </row>
    <row r="33" spans="1:2" ht="30.75" thickTop="1">
      <c r="A33" s="40" t="s">
        <v>111</v>
      </c>
      <c r="B33" s="86" t="s">
        <v>197</v>
      </c>
    </row>
    <row r="34" spans="1:2" ht="30.75" thickBot="1">
      <c r="A34" s="44" t="s">
        <v>9</v>
      </c>
      <c r="B34" s="89" t="s">
        <v>197</v>
      </c>
    </row>
    <row r="35" spans="1:2" ht="46.5" thickBot="1" thickTop="1">
      <c r="A35" s="46" t="s">
        <v>134</v>
      </c>
      <c r="B35" s="85" t="s">
        <v>197</v>
      </c>
    </row>
    <row r="36" spans="1:2" ht="16.5" thickBot="1" thickTop="1">
      <c r="A36" s="46" t="s">
        <v>112</v>
      </c>
      <c r="B36" s="85">
        <v>4.35</v>
      </c>
    </row>
    <row r="37" spans="1:2" ht="16.5" thickBot="1" thickTop="1">
      <c r="A37" s="46" t="s">
        <v>113</v>
      </c>
      <c r="B37" s="85">
        <v>2.22</v>
      </c>
    </row>
    <row r="38" spans="1:2" ht="31.5" thickBot="1" thickTop="1">
      <c r="A38" s="46" t="s">
        <v>114</v>
      </c>
      <c r="B38" s="85">
        <v>8.3</v>
      </c>
    </row>
    <row r="39" spans="1:2" ht="16.5" thickBot="1" thickTop="1">
      <c r="A39" s="46" t="s">
        <v>115</v>
      </c>
      <c r="B39" s="85" t="s">
        <v>197</v>
      </c>
    </row>
    <row r="40" spans="1:2" ht="30.75" thickTop="1">
      <c r="A40" s="40" t="s">
        <v>116</v>
      </c>
      <c r="B40" s="86">
        <f>'[1]Тепло КС Первомайское'!$T$44/1000</f>
        <v>5.34625</v>
      </c>
    </row>
    <row r="41" spans="1:2" ht="15">
      <c r="A41" s="41" t="s">
        <v>8</v>
      </c>
      <c r="B41" s="88">
        <v>0</v>
      </c>
    </row>
    <row r="42" spans="1:2" ht="15.75" thickBot="1">
      <c r="A42" s="44" t="s">
        <v>91</v>
      </c>
      <c r="B42" s="89">
        <f>B40-B41</f>
        <v>5.34625</v>
      </c>
    </row>
    <row r="43" spans="1:2" ht="32.25" customHeight="1" thickBot="1" thickTop="1">
      <c r="A43" s="46" t="s">
        <v>117</v>
      </c>
      <c r="B43" s="85">
        <v>30.9</v>
      </c>
    </row>
    <row r="44" spans="1:2" ht="31.5" thickBot="1" thickTop="1">
      <c r="A44" s="46" t="s">
        <v>118</v>
      </c>
      <c r="B44" s="85">
        <v>8.4</v>
      </c>
    </row>
    <row r="45" spans="1:2" ht="31.5" thickBot="1" thickTop="1">
      <c r="A45" s="46" t="s">
        <v>119</v>
      </c>
      <c r="B45" s="85" t="s">
        <v>197</v>
      </c>
    </row>
    <row r="46" spans="1:2" ht="16.5" thickBot="1" thickTop="1">
      <c r="A46" s="46" t="s">
        <v>120</v>
      </c>
      <c r="B46" s="85" t="s">
        <v>197</v>
      </c>
    </row>
    <row r="47" spans="1:2" ht="16.5" thickBot="1" thickTop="1">
      <c r="A47" s="46" t="s">
        <v>121</v>
      </c>
      <c r="B47" s="85" t="s">
        <v>197</v>
      </c>
    </row>
    <row r="48" spans="1:2" ht="16.5" thickBot="1" thickTop="1">
      <c r="A48" s="46" t="s">
        <v>122</v>
      </c>
      <c r="B48" s="85" t="s">
        <v>197</v>
      </c>
    </row>
    <row r="49" spans="1:2" ht="31.5" thickBot="1" thickTop="1">
      <c r="A49" s="46" t="s">
        <v>123</v>
      </c>
      <c r="B49" s="85">
        <f>'[1]Тепло КС Первомайское'!$T$63</f>
        <v>7.6</v>
      </c>
    </row>
    <row r="50" spans="1:2" ht="46.5" thickBot="1" thickTop="1">
      <c r="A50" s="46" t="s">
        <v>124</v>
      </c>
      <c r="B50" s="85">
        <f>'[1]НП Улу-Юльское'!$E$16</f>
        <v>159.6</v>
      </c>
    </row>
    <row r="51" spans="1:2" ht="46.5" thickBot="1" thickTop="1">
      <c r="A51" s="46" t="s">
        <v>125</v>
      </c>
      <c r="B51" s="85">
        <f>'[1]НП Улу-Юльское'!$E$19</f>
        <v>28.19</v>
      </c>
    </row>
    <row r="52" spans="1:2" ht="46.5" thickBot="1" thickTop="1">
      <c r="A52" s="46" t="s">
        <v>126</v>
      </c>
      <c r="B52" s="85" t="s">
        <v>197</v>
      </c>
    </row>
    <row r="53" ht="15.75" thickTop="1"/>
    <row r="54" spans="1:2" ht="30" customHeight="1">
      <c r="A54" s="183" t="s">
        <v>133</v>
      </c>
      <c r="B54" s="183"/>
    </row>
    <row r="55" spans="1:2" ht="33" customHeight="1">
      <c r="A55" s="184" t="s">
        <v>145</v>
      </c>
      <c r="B55" s="184"/>
    </row>
    <row r="56" spans="1:2" ht="105.75" customHeight="1">
      <c r="A56" s="183" t="s">
        <v>153</v>
      </c>
      <c r="B56" s="183"/>
    </row>
    <row r="57" spans="1:2" ht="33.75" customHeight="1">
      <c r="A57" s="183" t="s">
        <v>135</v>
      </c>
      <c r="B57" s="183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1"/>
  <sheetViews>
    <sheetView zoomScalePageLayoutView="0" workbookViewId="0" topLeftCell="A1">
      <selection activeCell="B44" sqref="B44"/>
    </sheetView>
  </sheetViews>
  <sheetFormatPr defaultColWidth="9.140625" defaultRowHeight="15"/>
  <cols>
    <col min="1" max="1" width="46.140625" style="50" customWidth="1"/>
    <col min="2" max="2" width="40.28125" style="99" customWidth="1"/>
    <col min="3" max="3" width="25.8515625" style="50" customWidth="1"/>
    <col min="4" max="16384" width="9.140625" style="50" customWidth="1"/>
  </cols>
  <sheetData>
    <row r="1" spans="1:2" ht="15">
      <c r="A1" s="166" t="s">
        <v>178</v>
      </c>
      <c r="B1" s="186"/>
    </row>
    <row r="2" spans="1:2" ht="30">
      <c r="A2" s="9" t="s">
        <v>0</v>
      </c>
      <c r="B2" s="79" t="str">
        <f>'Т1.2'!C4</f>
        <v>ООО Коммунальные Системы "Первомайское"(с/п Улу-Юльское)</v>
      </c>
    </row>
    <row r="3" spans="1:2" ht="15">
      <c r="A3" s="9" t="s">
        <v>29</v>
      </c>
      <c r="B3" s="79">
        <f>'Т1.2'!C5</f>
        <v>7012005856</v>
      </c>
    </row>
    <row r="4" spans="1:2" ht="15">
      <c r="A4" s="9" t="s">
        <v>30</v>
      </c>
      <c r="B4" s="79">
        <f>'Т1.2'!C6</f>
        <v>701201001</v>
      </c>
    </row>
    <row r="5" spans="1:2" ht="30">
      <c r="A5" s="81" t="s">
        <v>86</v>
      </c>
      <c r="B5" s="80" t="str">
        <f>'Т1.2'!C7</f>
        <v>636948, Томская обл., Первомайский р-н, п.Улу-Юл, ул. 50 Лет Октября д.5</v>
      </c>
    </row>
    <row r="6" spans="1:2" ht="15">
      <c r="A6" s="9" t="s">
        <v>88</v>
      </c>
      <c r="B6" s="79">
        <v>2011</v>
      </c>
    </row>
    <row r="8" ht="15.75" thickBot="1"/>
    <row r="9" spans="1:2" ht="16.5" thickBot="1" thickTop="1">
      <c r="A9" s="110" t="s">
        <v>5</v>
      </c>
      <c r="B9" s="111" t="s">
        <v>6</v>
      </c>
    </row>
    <row r="10" spans="1:2" s="47" customFormat="1" ht="15.75" thickTop="1">
      <c r="A10" s="51" t="s">
        <v>154</v>
      </c>
      <c r="B10" s="100">
        <f>SUM(B42,B52)</f>
        <v>8307.30771</v>
      </c>
    </row>
    <row r="11" spans="1:2" s="47" customFormat="1" ht="15">
      <c r="A11" s="52" t="s">
        <v>203</v>
      </c>
      <c r="B11" s="101" t="s">
        <v>197</v>
      </c>
    </row>
    <row r="12" spans="1:2" s="47" customFormat="1" ht="15">
      <c r="A12" s="48" t="s">
        <v>204</v>
      </c>
      <c r="B12" s="100" t="s">
        <v>197</v>
      </c>
    </row>
    <row r="13" spans="1:2" s="47" customFormat="1" ht="15">
      <c r="A13" s="48" t="s">
        <v>205</v>
      </c>
      <c r="B13" s="100" t="s">
        <v>197</v>
      </c>
    </row>
    <row r="14" spans="1:2" s="47" customFormat="1" ht="15">
      <c r="A14" s="48" t="s">
        <v>206</v>
      </c>
      <c r="B14" s="100" t="s">
        <v>197</v>
      </c>
    </row>
    <row r="15" spans="1:2" s="47" customFormat="1" ht="15">
      <c r="A15" s="48" t="s">
        <v>47</v>
      </c>
      <c r="B15" s="101" t="s">
        <v>197</v>
      </c>
    </row>
    <row r="16" spans="1:2" s="47" customFormat="1" ht="15">
      <c r="A16" s="52" t="s">
        <v>207</v>
      </c>
      <c r="B16" s="101" t="s">
        <v>197</v>
      </c>
    </row>
    <row r="17" spans="1:2" s="47" customFormat="1" ht="15">
      <c r="A17" s="48" t="s">
        <v>208</v>
      </c>
      <c r="B17" s="101" t="s">
        <v>197</v>
      </c>
    </row>
    <row r="18" spans="1:2" s="47" customFormat="1" ht="30">
      <c r="A18" s="48" t="s">
        <v>209</v>
      </c>
      <c r="B18" s="101" t="s">
        <v>197</v>
      </c>
    </row>
    <row r="19" spans="1:2" s="47" customFormat="1" ht="15">
      <c r="A19" s="48" t="s">
        <v>210</v>
      </c>
      <c r="B19" s="101" t="s">
        <v>197</v>
      </c>
    </row>
    <row r="20" spans="1:2" s="47" customFormat="1" ht="15">
      <c r="A20" s="48" t="s">
        <v>47</v>
      </c>
      <c r="B20" s="101" t="s">
        <v>197</v>
      </c>
    </row>
    <row r="21" spans="1:2" s="47" customFormat="1" ht="15">
      <c r="A21" s="112" t="s">
        <v>211</v>
      </c>
      <c r="B21" s="101" t="s">
        <v>197</v>
      </c>
    </row>
    <row r="22" spans="1:2" s="47" customFormat="1" ht="30">
      <c r="A22" s="48" t="s">
        <v>212</v>
      </c>
      <c r="B22" s="101" t="s">
        <v>197</v>
      </c>
    </row>
    <row r="23" spans="1:2" s="47" customFormat="1" ht="15">
      <c r="A23" s="48" t="s">
        <v>213</v>
      </c>
      <c r="B23" s="101" t="s">
        <v>197</v>
      </c>
    </row>
    <row r="24" spans="1:2" s="47" customFormat="1" ht="15">
      <c r="A24" s="48" t="s">
        <v>210</v>
      </c>
      <c r="B24" s="101" t="s">
        <v>197</v>
      </c>
    </row>
    <row r="25" spans="1:2" s="47" customFormat="1" ht="15">
      <c r="A25" s="48" t="s">
        <v>47</v>
      </c>
      <c r="B25" s="101" t="s">
        <v>197</v>
      </c>
    </row>
    <row r="26" spans="1:2" s="47" customFormat="1" ht="15">
      <c r="A26" s="112" t="s">
        <v>214</v>
      </c>
      <c r="B26" s="101" t="s">
        <v>197</v>
      </c>
    </row>
    <row r="27" spans="1:2" s="47" customFormat="1" ht="30">
      <c r="A27" s="48" t="s">
        <v>215</v>
      </c>
      <c r="B27" s="101" t="s">
        <v>197</v>
      </c>
    </row>
    <row r="28" spans="1:2" s="47" customFormat="1" ht="30">
      <c r="A28" s="48" t="s">
        <v>216</v>
      </c>
      <c r="B28" s="101" t="s">
        <v>197</v>
      </c>
    </row>
    <row r="29" spans="1:2" s="47" customFormat="1" ht="15">
      <c r="A29" s="48" t="s">
        <v>210</v>
      </c>
      <c r="B29" s="101" t="s">
        <v>197</v>
      </c>
    </row>
    <row r="30" spans="1:2" s="47" customFormat="1" ht="15">
      <c r="A30" s="48" t="s">
        <v>47</v>
      </c>
      <c r="B30" s="101" t="s">
        <v>197</v>
      </c>
    </row>
    <row r="31" spans="1:2" s="47" customFormat="1" ht="15">
      <c r="A31" s="52" t="s">
        <v>217</v>
      </c>
      <c r="B31" s="101" t="s">
        <v>197</v>
      </c>
    </row>
    <row r="32" spans="1:2" s="47" customFormat="1" ht="15">
      <c r="A32" s="48" t="s">
        <v>218</v>
      </c>
      <c r="B32" s="101" t="s">
        <v>197</v>
      </c>
    </row>
    <row r="33" spans="1:2" s="47" customFormat="1" ht="30">
      <c r="A33" s="48" t="s">
        <v>216</v>
      </c>
      <c r="B33" s="101" t="s">
        <v>197</v>
      </c>
    </row>
    <row r="34" spans="1:2" s="47" customFormat="1" ht="15">
      <c r="A34" s="48" t="s">
        <v>219</v>
      </c>
      <c r="B34" s="101" t="s">
        <v>197</v>
      </c>
    </row>
    <row r="35" spans="1:2" s="47" customFormat="1" ht="15">
      <c r="A35" s="48" t="s">
        <v>47</v>
      </c>
      <c r="B35" s="101" t="s">
        <v>197</v>
      </c>
    </row>
    <row r="36" spans="1:2" s="47" customFormat="1" ht="15">
      <c r="A36" s="52" t="s">
        <v>220</v>
      </c>
      <c r="B36" s="101" t="s">
        <v>197</v>
      </c>
    </row>
    <row r="37" spans="1:2" s="47" customFormat="1" ht="15">
      <c r="A37" s="48" t="s">
        <v>221</v>
      </c>
      <c r="B37" s="101" t="s">
        <v>197</v>
      </c>
    </row>
    <row r="38" spans="1:2" s="47" customFormat="1" ht="15">
      <c r="A38" s="48" t="s">
        <v>146</v>
      </c>
      <c r="B38" s="101" t="s">
        <v>197</v>
      </c>
    </row>
    <row r="39" spans="1:2" s="47" customFormat="1" ht="15">
      <c r="A39" s="48" t="s">
        <v>148</v>
      </c>
      <c r="B39" s="101" t="s">
        <v>197</v>
      </c>
    </row>
    <row r="40" spans="1:2" s="47" customFormat="1" ht="15">
      <c r="A40" s="48" t="s">
        <v>47</v>
      </c>
      <c r="B40" s="101" t="s">
        <v>197</v>
      </c>
    </row>
    <row r="41" spans="1:2" s="47" customFormat="1" ht="15">
      <c r="A41" s="52" t="s">
        <v>147</v>
      </c>
      <c r="B41" s="101" t="s">
        <v>197</v>
      </c>
    </row>
    <row r="42" spans="1:2" s="47" customFormat="1" ht="15">
      <c r="A42" s="48" t="s">
        <v>149</v>
      </c>
      <c r="B42" s="100">
        <f>'[1]Тепло КС Первомайское'!$T$16/1000</f>
        <v>8307.30771</v>
      </c>
    </row>
    <row r="43" spans="1:2" s="47" customFormat="1" ht="15">
      <c r="A43" s="48" t="s">
        <v>146</v>
      </c>
      <c r="B43" s="100">
        <f>'[1]У-Ю топливо'!$C$10/'[1]У-Ю топливо'!$C$9</f>
        <v>9337.41087806852</v>
      </c>
    </row>
    <row r="44" spans="1:2" s="47" customFormat="1" ht="15">
      <c r="A44" s="48" t="s">
        <v>148</v>
      </c>
      <c r="B44" s="100">
        <f>'[1]У-Ю топливо'!$C$9</f>
        <v>889.68</v>
      </c>
    </row>
    <row r="45" spans="1:2" s="47" customFormat="1" ht="15">
      <c r="A45" s="48" t="s">
        <v>47</v>
      </c>
      <c r="B45" s="101" t="s">
        <v>191</v>
      </c>
    </row>
    <row r="46" spans="1:2" s="47" customFormat="1" ht="15">
      <c r="A46" s="52" t="s">
        <v>222</v>
      </c>
      <c r="B46" s="101" t="s">
        <v>197</v>
      </c>
    </row>
    <row r="47" spans="1:2" s="47" customFormat="1" ht="30">
      <c r="A47" s="48" t="s">
        <v>223</v>
      </c>
      <c r="B47" s="101" t="s">
        <v>197</v>
      </c>
    </row>
    <row r="48" spans="1:2" s="47" customFormat="1" ht="15">
      <c r="A48" s="48" t="s">
        <v>146</v>
      </c>
      <c r="B48" s="101" t="s">
        <v>197</v>
      </c>
    </row>
    <row r="49" spans="1:2" s="47" customFormat="1" ht="15">
      <c r="A49" s="48" t="s">
        <v>148</v>
      </c>
      <c r="B49" s="101" t="s">
        <v>197</v>
      </c>
    </row>
    <row r="50" spans="1:2" s="47" customFormat="1" ht="15">
      <c r="A50" s="48" t="s">
        <v>47</v>
      </c>
      <c r="B50" s="101" t="s">
        <v>197</v>
      </c>
    </row>
    <row r="51" spans="1:2" s="47" customFormat="1" ht="15">
      <c r="A51" s="52" t="s">
        <v>194</v>
      </c>
      <c r="B51" s="101" t="s">
        <v>197</v>
      </c>
    </row>
    <row r="52" spans="1:2" s="47" customFormat="1" ht="15">
      <c r="A52" s="48" t="s">
        <v>195</v>
      </c>
      <c r="B52" s="101" t="s">
        <v>197</v>
      </c>
    </row>
    <row r="53" spans="1:2" s="47" customFormat="1" ht="15">
      <c r="A53" s="48" t="s">
        <v>146</v>
      </c>
      <c r="B53" s="101" t="s">
        <v>197</v>
      </c>
    </row>
    <row r="54" spans="1:2" s="47" customFormat="1" ht="15">
      <c r="A54" s="48" t="s">
        <v>148</v>
      </c>
      <c r="B54" s="101" t="s">
        <v>197</v>
      </c>
    </row>
    <row r="55" spans="1:2" s="47" customFormat="1" ht="15">
      <c r="A55" s="48" t="s">
        <v>47</v>
      </c>
      <c r="B55" s="101" t="s">
        <v>197</v>
      </c>
    </row>
    <row r="56" spans="1:2" s="47" customFormat="1" ht="15">
      <c r="A56" s="52" t="s">
        <v>224</v>
      </c>
      <c r="B56" s="101" t="s">
        <v>197</v>
      </c>
    </row>
    <row r="57" spans="1:2" s="47" customFormat="1" ht="15">
      <c r="A57" s="48" t="s">
        <v>225</v>
      </c>
      <c r="B57" s="101" t="s">
        <v>197</v>
      </c>
    </row>
    <row r="58" spans="1:2" s="47" customFormat="1" ht="15">
      <c r="A58" s="48" t="s">
        <v>146</v>
      </c>
      <c r="B58" s="101" t="s">
        <v>197</v>
      </c>
    </row>
    <row r="59" spans="1:2" s="47" customFormat="1" ht="15">
      <c r="A59" s="48" t="s">
        <v>148</v>
      </c>
      <c r="B59" s="101" t="s">
        <v>197</v>
      </c>
    </row>
    <row r="60" spans="1:2" s="47" customFormat="1" ht="15">
      <c r="A60" s="48" t="s">
        <v>47</v>
      </c>
      <c r="B60" s="101" t="s">
        <v>197</v>
      </c>
    </row>
    <row r="61" spans="1:2" s="47" customFormat="1" ht="15">
      <c r="A61" s="52" t="s">
        <v>226</v>
      </c>
      <c r="B61" s="101" t="s">
        <v>197</v>
      </c>
    </row>
    <row r="62" spans="1:2" s="47" customFormat="1" ht="15">
      <c r="A62" s="48" t="s">
        <v>227</v>
      </c>
      <c r="B62" s="101" t="s">
        <v>197</v>
      </c>
    </row>
    <row r="63" spans="1:2" s="47" customFormat="1" ht="15">
      <c r="A63" s="48" t="s">
        <v>146</v>
      </c>
      <c r="B63" s="101" t="s">
        <v>197</v>
      </c>
    </row>
    <row r="64" spans="1:2" s="47" customFormat="1" ht="15">
      <c r="A64" s="48" t="s">
        <v>148</v>
      </c>
      <c r="B64" s="101" t="s">
        <v>197</v>
      </c>
    </row>
    <row r="65" spans="1:2" s="47" customFormat="1" ht="15">
      <c r="A65" s="48" t="s">
        <v>47</v>
      </c>
      <c r="B65" s="101" t="s">
        <v>197</v>
      </c>
    </row>
    <row r="66" spans="1:2" s="47" customFormat="1" ht="15">
      <c r="A66" s="52" t="s">
        <v>228</v>
      </c>
      <c r="B66" s="101" t="s">
        <v>197</v>
      </c>
    </row>
    <row r="67" spans="1:2" s="47" customFormat="1" ht="15">
      <c r="A67" s="48" t="s">
        <v>229</v>
      </c>
      <c r="B67" s="101" t="s">
        <v>197</v>
      </c>
    </row>
    <row r="68" spans="1:2" s="47" customFormat="1" ht="15">
      <c r="A68" s="48" t="s">
        <v>146</v>
      </c>
      <c r="B68" s="101" t="s">
        <v>197</v>
      </c>
    </row>
    <row r="69" spans="1:2" s="47" customFormat="1" ht="15">
      <c r="A69" s="48" t="s">
        <v>148</v>
      </c>
      <c r="B69" s="101" t="s">
        <v>197</v>
      </c>
    </row>
    <row r="70" spans="1:2" s="47" customFormat="1" ht="15">
      <c r="A70" s="48" t="s">
        <v>47</v>
      </c>
      <c r="B70" s="101" t="s">
        <v>197</v>
      </c>
    </row>
    <row r="71" spans="1:2" s="47" customFormat="1" ht="15">
      <c r="A71" s="52" t="s">
        <v>230</v>
      </c>
      <c r="B71" s="101" t="s">
        <v>197</v>
      </c>
    </row>
    <row r="72" spans="1:2" s="47" customFormat="1" ht="15">
      <c r="A72" s="48" t="s">
        <v>231</v>
      </c>
      <c r="B72" s="101" t="s">
        <v>197</v>
      </c>
    </row>
    <row r="73" spans="1:2" s="47" customFormat="1" ht="15">
      <c r="A73" s="48" t="s">
        <v>146</v>
      </c>
      <c r="B73" s="101" t="s">
        <v>197</v>
      </c>
    </row>
    <row r="74" spans="1:2" s="47" customFormat="1" ht="15">
      <c r="A74" s="48" t="s">
        <v>148</v>
      </c>
      <c r="B74" s="101" t="s">
        <v>197</v>
      </c>
    </row>
    <row r="75" spans="1:2" s="47" customFormat="1" ht="15">
      <c r="A75" s="48" t="s">
        <v>47</v>
      </c>
      <c r="B75" s="101" t="s">
        <v>197</v>
      </c>
    </row>
    <row r="76" spans="1:2" s="47" customFormat="1" ht="15">
      <c r="A76" s="52" t="s">
        <v>232</v>
      </c>
      <c r="B76" s="101" t="s">
        <v>197</v>
      </c>
    </row>
    <row r="77" spans="1:2" s="47" customFormat="1" ht="30">
      <c r="A77" s="48" t="s">
        <v>233</v>
      </c>
      <c r="B77" s="101" t="s">
        <v>197</v>
      </c>
    </row>
    <row r="78" spans="1:2" s="47" customFormat="1" ht="15">
      <c r="A78" s="48" t="s">
        <v>146</v>
      </c>
      <c r="B78" s="101" t="s">
        <v>197</v>
      </c>
    </row>
    <row r="79" spans="1:2" s="47" customFormat="1" ht="15">
      <c r="A79" s="48" t="s">
        <v>148</v>
      </c>
      <c r="B79" s="101" t="s">
        <v>197</v>
      </c>
    </row>
    <row r="80" spans="1:2" s="47" customFormat="1" ht="15">
      <c r="A80" s="48" t="s">
        <v>47</v>
      </c>
      <c r="B80" s="101" t="s">
        <v>197</v>
      </c>
    </row>
    <row r="81" spans="1:2" ht="30">
      <c r="A81" s="52" t="s">
        <v>234</v>
      </c>
      <c r="B81" s="113" t="s">
        <v>197</v>
      </c>
    </row>
    <row r="82" spans="1:2" ht="30">
      <c r="A82" s="48" t="s">
        <v>235</v>
      </c>
      <c r="B82" s="113" t="s">
        <v>197</v>
      </c>
    </row>
    <row r="83" spans="1:2" ht="15">
      <c r="A83" s="48" t="s">
        <v>47</v>
      </c>
      <c r="B83" s="113" t="s">
        <v>197</v>
      </c>
    </row>
    <row r="84" spans="1:2" ht="30">
      <c r="A84" s="48" t="s">
        <v>236</v>
      </c>
      <c r="B84" s="113" t="s">
        <v>197</v>
      </c>
    </row>
    <row r="85" spans="1:2" ht="15">
      <c r="A85" s="48" t="s">
        <v>237</v>
      </c>
      <c r="B85" s="113" t="s">
        <v>197</v>
      </c>
    </row>
    <row r="86" spans="1:2" ht="15">
      <c r="A86" s="52" t="s">
        <v>238</v>
      </c>
      <c r="B86" s="113" t="s">
        <v>197</v>
      </c>
    </row>
    <row r="87" spans="1:2" s="47" customFormat="1" ht="15">
      <c r="A87" s="48" t="s">
        <v>239</v>
      </c>
      <c r="B87" s="101" t="s">
        <v>197</v>
      </c>
    </row>
    <row r="88" spans="1:2" s="47" customFormat="1" ht="15">
      <c r="A88" s="48" t="s">
        <v>146</v>
      </c>
      <c r="B88" s="101" t="s">
        <v>197</v>
      </c>
    </row>
    <row r="89" spans="1:2" s="47" customFormat="1" ht="15">
      <c r="A89" s="48" t="s">
        <v>148</v>
      </c>
      <c r="B89" s="101" t="s">
        <v>197</v>
      </c>
    </row>
    <row r="90" spans="1:2" s="47" customFormat="1" ht="15.75" thickBot="1">
      <c r="A90" s="48" t="s">
        <v>47</v>
      </c>
      <c r="B90" s="114" t="s">
        <v>197</v>
      </c>
    </row>
    <row r="91" ht="15">
      <c r="A91" s="49" t="s">
        <v>150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10" sqref="B10:B1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66" t="s">
        <v>192</v>
      </c>
      <c r="B2" s="185"/>
    </row>
    <row r="3" spans="1:2" ht="57.75" customHeight="1">
      <c r="A3" s="185"/>
      <c r="B3" s="185"/>
    </row>
    <row r="4" spans="1:2" ht="15">
      <c r="A4" s="9" t="s">
        <v>0</v>
      </c>
      <c r="B4" s="72" t="str">
        <f>'Т2.1'!B2</f>
        <v>ООО Коммунальные Системы "Первомайское"(с/п Улу-Юльское)</v>
      </c>
    </row>
    <row r="5" spans="1:2" ht="15">
      <c r="A5" s="9" t="s">
        <v>29</v>
      </c>
      <c r="B5" s="72">
        <f>'Т2.1'!B3</f>
        <v>7012005856</v>
      </c>
    </row>
    <row r="6" spans="1:2" ht="15">
      <c r="A6" s="9" t="s">
        <v>30</v>
      </c>
      <c r="B6" s="72">
        <f>'Т2.1'!B4</f>
        <v>701201001</v>
      </c>
    </row>
    <row r="7" spans="1:2" ht="30">
      <c r="A7" s="81" t="s">
        <v>86</v>
      </c>
      <c r="B7" s="76" t="str">
        <f>'Т2.1'!B5</f>
        <v>636948, Томская обл., Первомайский р-н, п.Улу-Юл, ул. 50 Лет Октября д.5</v>
      </c>
    </row>
    <row r="8" ht="15.75" thickBot="1"/>
    <row r="9" spans="1:2" ht="16.5" thickBot="1" thickTop="1">
      <c r="A9" s="6" t="s">
        <v>10</v>
      </c>
      <c r="B9" s="6" t="s">
        <v>6</v>
      </c>
    </row>
    <row r="10" spans="1:2" ht="31.5" thickBot="1" thickTop="1">
      <c r="A10" s="8" t="s">
        <v>11</v>
      </c>
      <c r="B10" s="83">
        <v>0</v>
      </c>
    </row>
    <row r="11" spans="1:2" ht="46.5" thickBot="1" thickTop="1">
      <c r="A11" s="12" t="s">
        <v>12</v>
      </c>
      <c r="B11" s="83">
        <v>0</v>
      </c>
    </row>
    <row r="12" spans="1:2" ht="31.5" thickBot="1" thickTop="1">
      <c r="A12" s="12" t="s">
        <v>13</v>
      </c>
      <c r="B12" s="83">
        <v>0</v>
      </c>
    </row>
    <row r="13" spans="1:2" ht="51.75" customHeight="1" thickBot="1" thickTop="1">
      <c r="A13" s="7" t="s">
        <v>14</v>
      </c>
      <c r="B13" s="83">
        <v>0</v>
      </c>
    </row>
    <row r="14" ht="15.75" thickTop="1"/>
    <row r="16" spans="1:2" ht="37.5" customHeight="1">
      <c r="A16" s="183" t="s">
        <v>136</v>
      </c>
      <c r="B16" s="183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Q42" sqref="Q42"/>
    </sheetView>
  </sheetViews>
  <sheetFormatPr defaultColWidth="9.140625" defaultRowHeight="15"/>
  <cols>
    <col min="1" max="1" width="49.28125" style="0" customWidth="1"/>
    <col min="2" max="2" width="32.57421875" style="32" customWidth="1"/>
    <col min="3" max="3" width="25.421875" style="32" customWidth="1"/>
    <col min="4" max="14" width="9.140625" style="32" customWidth="1"/>
  </cols>
  <sheetData>
    <row r="1" ht="18" thickBot="1">
      <c r="A1" s="69" t="s">
        <v>179</v>
      </c>
    </row>
    <row r="2" spans="1:3" ht="15">
      <c r="A2" s="192" t="s">
        <v>0</v>
      </c>
      <c r="B2" s="194" t="str">
        <f>'Т1.2'!C4</f>
        <v>ООО Коммунальные Системы "Первомайское"(с/п Улу-Юльское)</v>
      </c>
      <c r="C2" s="195"/>
    </row>
    <row r="3" spans="1:3" ht="15.75" thickBot="1">
      <c r="A3" s="193"/>
      <c r="B3" s="196"/>
      <c r="C3" s="197"/>
    </row>
    <row r="4" spans="1:3" ht="15.75" thickBot="1">
      <c r="A4" s="20" t="s">
        <v>29</v>
      </c>
      <c r="B4" s="190">
        <f>'Т1.3.'!B4</f>
        <v>7012005856</v>
      </c>
      <c r="C4" s="191"/>
    </row>
    <row r="5" spans="1:3" ht="15.75" thickBot="1">
      <c r="A5" s="20" t="s">
        <v>30</v>
      </c>
      <c r="B5" s="190">
        <f>'Т1.1.'!D6</f>
        <v>701201001</v>
      </c>
      <c r="C5" s="191"/>
    </row>
    <row r="6" spans="1:3" ht="32.25" customHeight="1" thickBot="1">
      <c r="A6" s="20" t="s">
        <v>86</v>
      </c>
      <c r="B6" s="187" t="str">
        <f>'Т1.1.'!D7</f>
        <v>636948, Томская обл., Первомайский р-н, п.Улу-Юл, ул. 50 Лет Октября д.5</v>
      </c>
      <c r="C6" s="188"/>
    </row>
    <row r="7" spans="1:3" ht="14.25" customHeight="1" thickBot="1">
      <c r="A7" s="54" t="s">
        <v>59</v>
      </c>
      <c r="B7" s="190" t="s">
        <v>197</v>
      </c>
      <c r="C7" s="191"/>
    </row>
    <row r="8" spans="1:3" ht="36.75" customHeight="1" hidden="1">
      <c r="A8" s="189"/>
      <c r="B8" s="166"/>
      <c r="C8" s="166"/>
    </row>
    <row r="9" ht="1.5" customHeight="1">
      <c r="B9" s="32" t="s">
        <v>197</v>
      </c>
    </row>
    <row r="10" spans="1:3" ht="42.75" customHeight="1">
      <c r="A10" s="26" t="s">
        <v>127</v>
      </c>
      <c r="B10" s="198" t="s">
        <v>197</v>
      </c>
      <c r="C10" s="199"/>
    </row>
    <row r="11" spans="1:3" ht="48" customHeight="1">
      <c r="A11" s="26" t="s">
        <v>128</v>
      </c>
      <c r="B11" s="198" t="s">
        <v>197</v>
      </c>
      <c r="C11" s="199"/>
    </row>
    <row r="12" spans="1:3" ht="47.25" customHeight="1">
      <c r="A12" s="27" t="s">
        <v>129</v>
      </c>
      <c r="B12" s="198" t="s">
        <v>197</v>
      </c>
      <c r="C12" s="199"/>
    </row>
    <row r="13" spans="1:3" ht="24.75" customHeight="1">
      <c r="A13" s="200" t="s">
        <v>130</v>
      </c>
      <c r="B13" s="200"/>
      <c r="C13" s="200"/>
    </row>
    <row r="14" ht="15" hidden="1"/>
    <row r="15" spans="1:3" ht="45.75" thickBot="1">
      <c r="A15" s="21" t="s">
        <v>139</v>
      </c>
      <c r="B15" s="22" t="s">
        <v>62</v>
      </c>
      <c r="C15" s="22" t="s">
        <v>60</v>
      </c>
    </row>
    <row r="16" spans="1:3" ht="15.75" thickBot="1">
      <c r="A16" s="23" t="s">
        <v>97</v>
      </c>
      <c r="B16" s="102" t="s">
        <v>197</v>
      </c>
      <c r="C16" s="103" t="s">
        <v>197</v>
      </c>
    </row>
    <row r="17" spans="1:3" ht="15">
      <c r="A17" s="24" t="s">
        <v>98</v>
      </c>
      <c r="B17" s="104" t="s">
        <v>197</v>
      </c>
      <c r="C17" s="104" t="s">
        <v>197</v>
      </c>
    </row>
    <row r="18" spans="1:3" ht="15">
      <c r="A18" s="25" t="s">
        <v>99</v>
      </c>
      <c r="B18" s="84" t="s">
        <v>197</v>
      </c>
      <c r="C18" s="84" t="s">
        <v>197</v>
      </c>
    </row>
    <row r="19" spans="1:3" ht="15">
      <c r="A19" s="25" t="s">
        <v>100</v>
      </c>
      <c r="B19" s="84" t="s">
        <v>197</v>
      </c>
      <c r="C19" s="84" t="s">
        <v>197</v>
      </c>
    </row>
    <row r="20" spans="1:4" ht="18">
      <c r="A20" s="201" t="s">
        <v>181</v>
      </c>
      <c r="B20" s="201"/>
      <c r="C20" s="201"/>
      <c r="D20" s="201"/>
    </row>
    <row r="21" spans="1:2" ht="3" customHeight="1" thickBot="1">
      <c r="A21" s="53"/>
      <c r="B21" s="105"/>
    </row>
    <row r="22" spans="1:4" ht="46.5" customHeight="1" hidden="1" thickBot="1">
      <c r="A22" s="70"/>
      <c r="B22" s="202"/>
      <c r="C22" s="202"/>
      <c r="D22" s="202"/>
    </row>
    <row r="23" spans="1:4" ht="35.25" customHeight="1" hidden="1" thickBot="1">
      <c r="A23" s="70"/>
      <c r="B23" s="202"/>
      <c r="C23" s="202"/>
      <c r="D23" s="202"/>
    </row>
    <row r="24" spans="1:4" ht="15.75" hidden="1" thickBot="1">
      <c r="A24" s="70"/>
      <c r="B24" s="202"/>
      <c r="C24" s="202"/>
      <c r="D24" s="202"/>
    </row>
    <row r="25" spans="1:4" ht="15.75" hidden="1" thickBot="1">
      <c r="A25" s="70"/>
      <c r="B25" s="202"/>
      <c r="C25" s="202"/>
      <c r="D25" s="202"/>
    </row>
    <row r="26" ht="15.75" hidden="1" thickBot="1">
      <c r="A26" s="3"/>
    </row>
    <row r="27" spans="1:4" ht="15.75" thickBot="1">
      <c r="A27" s="203" t="s">
        <v>180</v>
      </c>
      <c r="B27" s="204" t="s">
        <v>156</v>
      </c>
      <c r="C27" s="204" t="s">
        <v>104</v>
      </c>
      <c r="D27" s="206" t="s">
        <v>162</v>
      </c>
    </row>
    <row r="28" spans="1:4" ht="15.75" thickBot="1">
      <c r="A28" s="203"/>
      <c r="B28" s="205"/>
      <c r="C28" s="205"/>
      <c r="D28" s="207"/>
    </row>
    <row r="29" spans="1:4" ht="27.75" customHeight="1" thickBot="1">
      <c r="A29" s="208" t="s">
        <v>182</v>
      </c>
      <c r="B29" s="209"/>
      <c r="C29" s="209"/>
      <c r="D29" s="210"/>
    </row>
    <row r="30" spans="1:4" ht="15">
      <c r="A30" s="58" t="s">
        <v>163</v>
      </c>
      <c r="B30" s="55" t="s">
        <v>197</v>
      </c>
      <c r="C30" s="55" t="s">
        <v>197</v>
      </c>
      <c r="D30" s="55" t="s">
        <v>197</v>
      </c>
    </row>
    <row r="31" spans="1:4" ht="24">
      <c r="A31" s="59" t="s">
        <v>71</v>
      </c>
      <c r="B31" s="56" t="s">
        <v>197</v>
      </c>
      <c r="C31" s="56" t="s">
        <v>197</v>
      </c>
      <c r="D31" s="56" t="s">
        <v>197</v>
      </c>
    </row>
    <row r="32" spans="1:4" ht="24">
      <c r="A32" s="59" t="s">
        <v>72</v>
      </c>
      <c r="B32" s="56" t="s">
        <v>197</v>
      </c>
      <c r="C32" s="56" t="s">
        <v>197</v>
      </c>
      <c r="D32" s="56" t="s">
        <v>197</v>
      </c>
    </row>
    <row r="33" spans="1:4" ht="15">
      <c r="A33" s="60" t="s">
        <v>73</v>
      </c>
      <c r="B33" s="56" t="s">
        <v>197</v>
      </c>
      <c r="C33" s="56" t="s">
        <v>197</v>
      </c>
      <c r="D33" s="56" t="s">
        <v>197</v>
      </c>
    </row>
    <row r="34" spans="1:4" ht="15">
      <c r="A34" s="60" t="s">
        <v>74</v>
      </c>
      <c r="B34" s="56" t="s">
        <v>197</v>
      </c>
      <c r="C34" s="56" t="s">
        <v>197</v>
      </c>
      <c r="D34" s="56" t="s">
        <v>197</v>
      </c>
    </row>
    <row r="35" spans="1:4" ht="24">
      <c r="A35" s="59" t="s">
        <v>77</v>
      </c>
      <c r="B35" s="56" t="s">
        <v>197</v>
      </c>
      <c r="C35" s="56" t="s">
        <v>197</v>
      </c>
      <c r="D35" s="56" t="s">
        <v>197</v>
      </c>
    </row>
    <row r="36" spans="1:4" ht="15">
      <c r="A36" s="71" t="s">
        <v>75</v>
      </c>
      <c r="B36" s="56" t="s">
        <v>197</v>
      </c>
      <c r="C36" s="56" t="s">
        <v>197</v>
      </c>
      <c r="D36" s="56" t="s">
        <v>197</v>
      </c>
    </row>
    <row r="37" spans="1:4" ht="24">
      <c r="A37" s="71" t="s">
        <v>76</v>
      </c>
      <c r="B37" s="56" t="s">
        <v>197</v>
      </c>
      <c r="C37" s="56" t="s">
        <v>197</v>
      </c>
      <c r="D37" s="56" t="s">
        <v>197</v>
      </c>
    </row>
    <row r="38" spans="1:4" ht="15">
      <c r="A38" s="59" t="s">
        <v>78</v>
      </c>
      <c r="B38" s="56" t="s">
        <v>197</v>
      </c>
      <c r="C38" s="56" t="s">
        <v>197</v>
      </c>
      <c r="D38" s="56" t="s">
        <v>197</v>
      </c>
    </row>
    <row r="39" spans="1:4" ht="24">
      <c r="A39" s="59" t="s">
        <v>79</v>
      </c>
      <c r="B39" s="56" t="s">
        <v>197</v>
      </c>
      <c r="C39" s="56" t="s">
        <v>197</v>
      </c>
      <c r="D39" s="56" t="s">
        <v>197</v>
      </c>
    </row>
    <row r="40" spans="1:4" ht="24">
      <c r="A40" s="59" t="s">
        <v>160</v>
      </c>
      <c r="B40" s="56" t="s">
        <v>197</v>
      </c>
      <c r="C40" s="56" t="s">
        <v>197</v>
      </c>
      <c r="D40" s="56" t="s">
        <v>197</v>
      </c>
    </row>
    <row r="41" spans="1:4" ht="15">
      <c r="A41" s="59" t="s">
        <v>166</v>
      </c>
      <c r="B41" s="56" t="s">
        <v>197</v>
      </c>
      <c r="C41" s="56" t="s">
        <v>197</v>
      </c>
      <c r="D41" s="56" t="s">
        <v>197</v>
      </c>
    </row>
    <row r="42" spans="1:4" ht="24">
      <c r="A42" s="59" t="s">
        <v>157</v>
      </c>
      <c r="B42" s="56" t="s">
        <v>197</v>
      </c>
      <c r="C42" s="56" t="s">
        <v>197</v>
      </c>
      <c r="D42" s="56" t="s">
        <v>197</v>
      </c>
    </row>
    <row r="43" spans="1:4" ht="24">
      <c r="A43" s="59" t="s">
        <v>158</v>
      </c>
      <c r="B43" s="56" t="s">
        <v>197</v>
      </c>
      <c r="C43" s="56" t="s">
        <v>197</v>
      </c>
      <c r="D43" s="56" t="s">
        <v>197</v>
      </c>
    </row>
    <row r="44" spans="1:4" ht="15">
      <c r="A44" s="59" t="s">
        <v>161</v>
      </c>
      <c r="B44" s="56" t="s">
        <v>197</v>
      </c>
      <c r="C44" s="56" t="s">
        <v>197</v>
      </c>
      <c r="D44" s="56" t="s">
        <v>197</v>
      </c>
    </row>
    <row r="45" spans="1:4" ht="15">
      <c r="A45" s="59" t="s">
        <v>159</v>
      </c>
      <c r="B45" s="56" t="s">
        <v>197</v>
      </c>
      <c r="C45" s="56" t="s">
        <v>197</v>
      </c>
      <c r="D45" s="56" t="s">
        <v>197</v>
      </c>
    </row>
    <row r="46" spans="1:4" ht="24">
      <c r="A46" s="59" t="s">
        <v>165</v>
      </c>
      <c r="B46" s="56" t="s">
        <v>197</v>
      </c>
      <c r="C46" s="56" t="s">
        <v>197</v>
      </c>
      <c r="D46" s="56" t="s">
        <v>197</v>
      </c>
    </row>
    <row r="47" spans="1:4" ht="24.75" thickBot="1">
      <c r="A47" s="61" t="s">
        <v>164</v>
      </c>
      <c r="B47" s="57" t="s">
        <v>197</v>
      </c>
      <c r="C47" s="57" t="s">
        <v>197</v>
      </c>
      <c r="D47" s="57" t="s">
        <v>197</v>
      </c>
    </row>
    <row r="48" spans="1:12" ht="15">
      <c r="A48" s="213" t="s">
        <v>131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</row>
    <row r="49" ht="15" hidden="1">
      <c r="A49" s="31"/>
    </row>
    <row r="50" spans="1:8" ht="15" hidden="1">
      <c r="A50" s="70"/>
      <c r="B50" s="215"/>
      <c r="C50" s="215"/>
      <c r="D50" s="215"/>
      <c r="E50" s="215"/>
      <c r="F50" s="215"/>
      <c r="G50" s="215"/>
      <c r="H50" s="215"/>
    </row>
    <row r="51" spans="1:8" ht="15" hidden="1">
      <c r="A51" s="70"/>
      <c r="B51" s="215"/>
      <c r="C51" s="215"/>
      <c r="D51" s="215"/>
      <c r="E51" s="215"/>
      <c r="F51" s="215"/>
      <c r="G51" s="215"/>
      <c r="H51" s="215"/>
    </row>
    <row r="52" spans="1:8" ht="15" hidden="1">
      <c r="A52" s="70"/>
      <c r="B52" s="215"/>
      <c r="C52" s="215"/>
      <c r="D52" s="215"/>
      <c r="E52" s="215"/>
      <c r="F52" s="215"/>
      <c r="G52" s="215"/>
      <c r="H52" s="215"/>
    </row>
    <row r="53" spans="1:8" ht="15" hidden="1">
      <c r="A53" s="70"/>
      <c r="B53" s="215"/>
      <c r="C53" s="215"/>
      <c r="D53" s="215"/>
      <c r="E53" s="215"/>
      <c r="F53" s="215"/>
      <c r="G53" s="215"/>
      <c r="H53" s="215"/>
    </row>
    <row r="54" spans="13:14" ht="15" hidden="1">
      <c r="M54" s="217" t="s">
        <v>103</v>
      </c>
      <c r="N54" s="217"/>
    </row>
    <row r="55" spans="1:14" ht="15">
      <c r="A55" s="218" t="s">
        <v>63</v>
      </c>
      <c r="B55" s="221" t="s">
        <v>102</v>
      </c>
      <c r="C55" s="222" t="s">
        <v>70</v>
      </c>
      <c r="D55" s="222"/>
      <c r="E55" s="222"/>
      <c r="F55" s="222"/>
      <c r="G55" s="222"/>
      <c r="H55" s="222"/>
      <c r="I55" s="222"/>
      <c r="J55" s="222"/>
      <c r="K55" s="222"/>
      <c r="L55" s="223"/>
      <c r="M55" s="221" t="s">
        <v>60</v>
      </c>
      <c r="N55" s="221"/>
    </row>
    <row r="56" spans="1:14" ht="15">
      <c r="A56" s="219"/>
      <c r="B56" s="221"/>
      <c r="C56" s="222" t="s">
        <v>68</v>
      </c>
      <c r="D56" s="222"/>
      <c r="E56" s="222"/>
      <c r="F56" s="222"/>
      <c r="G56" s="222"/>
      <c r="H56" s="222" t="s">
        <v>69</v>
      </c>
      <c r="I56" s="222"/>
      <c r="J56" s="222"/>
      <c r="K56" s="222"/>
      <c r="L56" s="223"/>
      <c r="M56" s="221"/>
      <c r="N56" s="221"/>
    </row>
    <row r="57" spans="1:14" ht="15.75" thickBot="1">
      <c r="A57" s="220"/>
      <c r="B57" s="218"/>
      <c r="C57" s="106" t="s">
        <v>61</v>
      </c>
      <c r="D57" s="106" t="s">
        <v>64</v>
      </c>
      <c r="E57" s="106" t="s">
        <v>65</v>
      </c>
      <c r="F57" s="106" t="s">
        <v>66</v>
      </c>
      <c r="G57" s="106" t="s">
        <v>67</v>
      </c>
      <c r="H57" s="106" t="s">
        <v>61</v>
      </c>
      <c r="I57" s="106" t="s">
        <v>64</v>
      </c>
      <c r="J57" s="106" t="s">
        <v>65</v>
      </c>
      <c r="K57" s="106" t="s">
        <v>66</v>
      </c>
      <c r="L57" s="107" t="s">
        <v>67</v>
      </c>
      <c r="M57" s="221"/>
      <c r="N57" s="221"/>
    </row>
    <row r="58" spans="1:14" ht="15">
      <c r="A58" s="28" t="s">
        <v>61</v>
      </c>
      <c r="B58" s="108" t="s">
        <v>197</v>
      </c>
      <c r="C58" s="108" t="s">
        <v>197</v>
      </c>
      <c r="D58" s="108" t="s">
        <v>197</v>
      </c>
      <c r="E58" s="108" t="s">
        <v>197</v>
      </c>
      <c r="F58" s="108" t="s">
        <v>197</v>
      </c>
      <c r="G58" s="108" t="s">
        <v>197</v>
      </c>
      <c r="H58" s="108" t="s">
        <v>197</v>
      </c>
      <c r="I58" s="108" t="s">
        <v>197</v>
      </c>
      <c r="J58" s="108" t="s">
        <v>197</v>
      </c>
      <c r="K58" s="108" t="s">
        <v>197</v>
      </c>
      <c r="L58" s="109" t="s">
        <v>197</v>
      </c>
      <c r="M58" s="226" t="s">
        <v>197</v>
      </c>
      <c r="N58" s="226"/>
    </row>
    <row r="59" spans="1:14" ht="15">
      <c r="A59" s="25" t="s">
        <v>98</v>
      </c>
      <c r="B59" s="84" t="s">
        <v>197</v>
      </c>
      <c r="C59" s="84" t="s">
        <v>197</v>
      </c>
      <c r="D59" s="84" t="s">
        <v>197</v>
      </c>
      <c r="E59" s="84" t="s">
        <v>197</v>
      </c>
      <c r="F59" s="84" t="s">
        <v>197</v>
      </c>
      <c r="G59" s="84" t="s">
        <v>197</v>
      </c>
      <c r="H59" s="84" t="s">
        <v>197</v>
      </c>
      <c r="I59" s="84" t="s">
        <v>197</v>
      </c>
      <c r="J59" s="84" t="s">
        <v>197</v>
      </c>
      <c r="K59" s="84" t="s">
        <v>197</v>
      </c>
      <c r="L59" s="95" t="s">
        <v>197</v>
      </c>
      <c r="M59" s="226" t="s">
        <v>197</v>
      </c>
      <c r="N59" s="226"/>
    </row>
    <row r="60" spans="1:14" ht="15">
      <c r="A60" s="25" t="s">
        <v>101</v>
      </c>
      <c r="B60" s="84" t="s">
        <v>197</v>
      </c>
      <c r="C60" s="84" t="s">
        <v>197</v>
      </c>
      <c r="D60" s="84" t="s">
        <v>197</v>
      </c>
      <c r="E60" s="84" t="s">
        <v>197</v>
      </c>
      <c r="F60" s="84" t="s">
        <v>197</v>
      </c>
      <c r="G60" s="84" t="s">
        <v>197</v>
      </c>
      <c r="H60" s="84" t="s">
        <v>197</v>
      </c>
      <c r="I60" s="84" t="s">
        <v>197</v>
      </c>
      <c r="J60" s="84" t="s">
        <v>197</v>
      </c>
      <c r="K60" s="84" t="s">
        <v>197</v>
      </c>
      <c r="L60" s="84" t="s">
        <v>197</v>
      </c>
      <c r="M60" s="226" t="s">
        <v>197</v>
      </c>
      <c r="N60" s="226"/>
    </row>
    <row r="61" spans="1:14" ht="15">
      <c r="A61" s="25" t="s">
        <v>100</v>
      </c>
      <c r="B61" s="84" t="s">
        <v>197</v>
      </c>
      <c r="C61" s="84" t="s">
        <v>197</v>
      </c>
      <c r="D61" s="84" t="s">
        <v>197</v>
      </c>
      <c r="E61" s="84" t="s">
        <v>197</v>
      </c>
      <c r="F61" s="84" t="s">
        <v>197</v>
      </c>
      <c r="G61" s="84" t="s">
        <v>197</v>
      </c>
      <c r="H61" s="84" t="s">
        <v>197</v>
      </c>
      <c r="I61" s="84" t="s">
        <v>197</v>
      </c>
      <c r="J61" s="84"/>
      <c r="K61" s="84" t="s">
        <v>197</v>
      </c>
      <c r="L61" s="84" t="s">
        <v>197</v>
      </c>
      <c r="M61" s="226" t="s">
        <v>197</v>
      </c>
      <c r="N61" s="226"/>
    </row>
    <row r="63" spans="1:3" ht="51.75" customHeight="1">
      <c r="A63" s="216" t="s">
        <v>155</v>
      </c>
      <c r="B63" s="216"/>
      <c r="C63" s="216"/>
    </row>
    <row r="64" spans="1:3" ht="34.5" customHeight="1">
      <c r="A64" s="216" t="s">
        <v>137</v>
      </c>
      <c r="B64" s="216"/>
      <c r="C64" s="216"/>
    </row>
    <row r="65" spans="1:3" ht="18" customHeight="1">
      <c r="A65" s="216" t="s">
        <v>138</v>
      </c>
      <c r="B65" s="216"/>
      <c r="C65" s="216"/>
    </row>
    <row r="66" spans="1:4" ht="108.75" customHeight="1">
      <c r="A66" s="224" t="s">
        <v>183</v>
      </c>
      <c r="B66" s="224"/>
      <c r="C66" s="225"/>
      <c r="D66" s="225"/>
    </row>
    <row r="105" spans="1:3" ht="51" customHeight="1">
      <c r="A105" s="183" t="s">
        <v>155</v>
      </c>
      <c r="B105" s="183"/>
      <c r="C105" s="183"/>
    </row>
    <row r="106" spans="1:3" ht="42.75" customHeight="1">
      <c r="A106" s="183" t="s">
        <v>137</v>
      </c>
      <c r="B106" s="183"/>
      <c r="C106" s="183"/>
    </row>
    <row r="107" spans="1:3" ht="22.5" customHeight="1">
      <c r="A107" s="183" t="s">
        <v>138</v>
      </c>
      <c r="B107" s="183"/>
      <c r="C107" s="183"/>
    </row>
    <row r="108" spans="1:4" ht="115.5" customHeight="1">
      <c r="A108" s="211" t="s">
        <v>183</v>
      </c>
      <c r="B108" s="211"/>
      <c r="C108" s="212"/>
      <c r="D108" s="212"/>
    </row>
  </sheetData>
  <sheetProtection/>
  <mergeCells count="45">
    <mergeCell ref="A64:C64"/>
    <mergeCell ref="A65:C65"/>
    <mergeCell ref="A66:D66"/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B12:C12"/>
    <mergeCell ref="A13:C13"/>
    <mergeCell ref="B10:C10"/>
    <mergeCell ref="B11:C11"/>
    <mergeCell ref="B6:C6"/>
    <mergeCell ref="A8:C8"/>
    <mergeCell ref="B7:C7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66" t="s">
        <v>184</v>
      </c>
      <c r="B2" s="185"/>
    </row>
    <row r="3" spans="1:2" ht="56.25" customHeight="1">
      <c r="A3" s="185"/>
      <c r="B3" s="185"/>
    </row>
    <row r="5" spans="1:2" ht="30">
      <c r="A5" s="81" t="s">
        <v>0</v>
      </c>
      <c r="B5" s="75" t="str">
        <f>'Т1.2'!C4</f>
        <v>ООО Коммунальные Системы "Первомайское"(с/п Улу-Юльское)</v>
      </c>
    </row>
    <row r="6" spans="1:2" ht="15">
      <c r="A6" s="81" t="s">
        <v>29</v>
      </c>
      <c r="B6" s="75">
        <f>'Т1.2'!C5</f>
        <v>7012005856</v>
      </c>
    </row>
    <row r="7" spans="1:2" ht="15">
      <c r="A7" s="81" t="s">
        <v>30</v>
      </c>
      <c r="B7" s="75">
        <f>'Т1.2'!C6</f>
        <v>701201001</v>
      </c>
    </row>
    <row r="8" spans="1:2" ht="30">
      <c r="A8" s="81" t="s">
        <v>86</v>
      </c>
      <c r="B8" s="76" t="str">
        <f>'Т1.2'!C7</f>
        <v>636948, Томская обл., Первомайский р-н, п.Улу-Юл, ул. 50 Лет Октября д.5</v>
      </c>
    </row>
    <row r="9" spans="1:2" ht="15">
      <c r="A9" s="81" t="s">
        <v>88</v>
      </c>
      <c r="B9" s="75">
        <v>2011</v>
      </c>
    </row>
    <row r="10" ht="15" customHeight="1"/>
    <row r="11" ht="15" hidden="1"/>
    <row r="12" spans="1:2" ht="15">
      <c r="A12" s="13" t="s">
        <v>10</v>
      </c>
      <c r="B12" s="13" t="s">
        <v>6</v>
      </c>
    </row>
    <row r="13" spans="1:2" ht="46.5" customHeight="1">
      <c r="A13" s="14" t="s">
        <v>15</v>
      </c>
      <c r="B13" s="84">
        <v>0</v>
      </c>
    </row>
    <row r="14" spans="1:2" ht="47.25" customHeight="1">
      <c r="A14" s="14" t="s">
        <v>16</v>
      </c>
      <c r="B14" s="84">
        <v>0</v>
      </c>
    </row>
    <row r="15" spans="1:2" ht="48" customHeight="1">
      <c r="A15" s="14" t="s">
        <v>17</v>
      </c>
      <c r="B15" s="84">
        <v>0</v>
      </c>
    </row>
    <row r="16" spans="1:2" ht="51" customHeight="1">
      <c r="A16" s="14" t="s">
        <v>142</v>
      </c>
      <c r="B16" s="84">
        <v>0</v>
      </c>
    </row>
    <row r="19" spans="1:2" ht="15">
      <c r="A19" s="183" t="s">
        <v>140</v>
      </c>
      <c r="B19" s="183"/>
    </row>
    <row r="20" spans="1:2" ht="66.75" customHeight="1">
      <c r="A20" s="183" t="s">
        <v>141</v>
      </c>
      <c r="B20" s="183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Сапегина</cp:lastModifiedBy>
  <cp:lastPrinted>2010-02-27T09:25:09Z</cp:lastPrinted>
  <dcterms:created xsi:type="dcterms:W3CDTF">2010-02-15T13:42:22Z</dcterms:created>
  <dcterms:modified xsi:type="dcterms:W3CDTF">2011-02-22T05:37:49Z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